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965" windowWidth="2130" windowHeight="1230" activeTab="2"/>
  </bookViews>
  <sheets>
    <sheet name="TRD.DR" sheetId="1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>
    <definedName name="_xlnm.Print_Area" localSheetId="2">'Feuil2'!$A$1:$F$36</definedName>
    <definedName name="_xlnm.Print_Area" localSheetId="0">'TRD.DR'!$A$1:$K$202</definedName>
  </definedNames>
  <calcPr fullCalcOnLoad="1"/>
</workbook>
</file>

<file path=xl/sharedStrings.xml><?xml version="1.0" encoding="utf-8"?>
<sst xmlns="http://schemas.openxmlformats.org/spreadsheetml/2006/main" count="262" uniqueCount="217">
  <si>
    <t>الفصل</t>
  </si>
  <si>
    <t>الفقرة</t>
  </si>
  <si>
    <t>نفقات تسيير المصالح العمومية</t>
  </si>
  <si>
    <t>جملة الفصل 01.102</t>
  </si>
  <si>
    <t>ـ إستهلاك الماء</t>
  </si>
  <si>
    <t>ـ إستهلاك الكهرباء والغاز</t>
  </si>
  <si>
    <t>ـ الإتصالات</t>
  </si>
  <si>
    <t>ـ إقتناء الأثاث</t>
  </si>
  <si>
    <t>ـ الوقود</t>
  </si>
  <si>
    <t>ـ نفقات البريد</t>
  </si>
  <si>
    <t>ـ إقتناء المعدات</t>
  </si>
  <si>
    <t>ـ مصاريف التأمين</t>
  </si>
  <si>
    <t>ـ التعهّد والصيانة</t>
  </si>
  <si>
    <t>ـ لوازم المكاتب</t>
  </si>
  <si>
    <t>ـ المطبوعات</t>
  </si>
  <si>
    <t>ـ الصحف والمجلات</t>
  </si>
  <si>
    <t>ـ الأعوان المتعاقدون والعاملون بالحصّة</t>
  </si>
  <si>
    <t>ـ الإتصالات الهاتفية</t>
  </si>
  <si>
    <t>ـ تأثيث الإدارة</t>
  </si>
  <si>
    <t>ـ شراء الوقود لوسائل النقل</t>
  </si>
  <si>
    <t xml:space="preserve">ـ معدات التصرّف الإداري </t>
  </si>
  <si>
    <t>ـ تأمين وسائل النقل</t>
  </si>
  <si>
    <t>ـ الإعتناء بالبناءات</t>
  </si>
  <si>
    <t>ـ تعهّد وصيانة وسائل النقل</t>
  </si>
  <si>
    <t>ـ مصاريف الإعلامية</t>
  </si>
  <si>
    <t>ـ شراء اللوازم والمعدات</t>
  </si>
  <si>
    <t>ـ مصاريف الإكساء</t>
  </si>
  <si>
    <t>ـ إرجاع مصاريف التنقل</t>
  </si>
  <si>
    <t>جملة الفصل 02.201</t>
  </si>
  <si>
    <t>تدخلات في ميادين الثقافة والشباب والطفولة</t>
  </si>
  <si>
    <t>ـ مصاريف التنظيف</t>
  </si>
  <si>
    <t>ـ المطبوعات الرسمية</t>
  </si>
  <si>
    <t>ـ المراسلات الإدارية</t>
  </si>
  <si>
    <t>ـ معاليم الجولان</t>
  </si>
  <si>
    <t>تأجير الأعوان غير القارين</t>
  </si>
  <si>
    <t>مجمـــوع المداخيـــل :</t>
  </si>
  <si>
    <t>ـ عمليات الصيانة الأخرى</t>
  </si>
  <si>
    <t>ـ معدات التصوير والمعدات السمعية البصرية</t>
  </si>
  <si>
    <t>ـ التوثيق</t>
  </si>
  <si>
    <t>ـ الوثائق المكتوبة</t>
  </si>
  <si>
    <t>ـ نفقات الصيانة</t>
  </si>
  <si>
    <t>بنـــود موارد الميزانية</t>
  </si>
  <si>
    <t>بنـــود نفقات الميزانية</t>
  </si>
  <si>
    <t>ـ منحة الدولة بعنوان التأجيــــر</t>
  </si>
  <si>
    <t xml:space="preserve">ـ منحة الدولة بعنوان التسييــــر </t>
  </si>
  <si>
    <t>ـ منحة الدولة بعنوان التدخــــل</t>
  </si>
  <si>
    <t>ـ تراسل المعطيات</t>
  </si>
  <si>
    <t>ـ الوثائق الأخرى</t>
  </si>
  <si>
    <t>ـ الإشتراك بوكالات الإعلام</t>
  </si>
  <si>
    <t>ـ تعليق ونشر الإعلانات</t>
  </si>
  <si>
    <t>ـ شراء المنظومات</t>
  </si>
  <si>
    <t>ـ مصاريف إستغلال المنظومات الإعلامية</t>
  </si>
  <si>
    <t>ـ مصاريف الإستقبالات والإقامة</t>
  </si>
  <si>
    <t>ـ مصاريف الإستقبالات</t>
  </si>
  <si>
    <t>ـ مصاريف المهمات</t>
  </si>
  <si>
    <t xml:space="preserve">ـ إكساء العملة وأعوان الإستقبال </t>
  </si>
  <si>
    <t>ـ مصاريف نقل الأشخاص</t>
  </si>
  <si>
    <t>ـ إشتراكات النقل</t>
  </si>
  <si>
    <t>ـ تكوين ورسكلة الأعوان</t>
  </si>
  <si>
    <t>ـ التكوين في الإعلامية</t>
  </si>
  <si>
    <t>ـ نفقات طبية لفائدة الأعوان</t>
  </si>
  <si>
    <t>ـ شراء الأدوية والمواد الصيدلية</t>
  </si>
  <si>
    <t>ـ معاليم التسجيل</t>
  </si>
  <si>
    <t>ـ معاليم العبور</t>
  </si>
  <si>
    <t>جملة الفصل 03.305</t>
  </si>
  <si>
    <t>ـ معدات أخرى</t>
  </si>
  <si>
    <t>ـ المنحة اليومية للتنقل</t>
  </si>
  <si>
    <t>ـ تربصات التكوين</t>
  </si>
  <si>
    <t>ـ تدخلات لفائدة قطاع التراث</t>
  </si>
  <si>
    <t>ـ المنح الخصوصية المتغيّرة</t>
  </si>
  <si>
    <t>ـ منحة التصرّف وأخطاء الصندوق</t>
  </si>
  <si>
    <t>ـ شراء وقود لمعدات خصوصية</t>
  </si>
  <si>
    <t>ـ استغلال منظومات اعلامية أخرى</t>
  </si>
  <si>
    <t>ـ الدراسات والبحوث</t>
  </si>
  <si>
    <t>ـ طبع ونشر الوثائق والمجلات
( بما في ذلك الوثائق السمعية البصرية )</t>
  </si>
  <si>
    <t>ـ لوازم أخرى ومواد إستهلاك</t>
  </si>
  <si>
    <t>ـ شراء نصوص وبرامج</t>
  </si>
  <si>
    <t>ـ معاليم حقوق المؤلّف</t>
  </si>
  <si>
    <t>ـ تدخلات لفائدة قطاع الموسيقى والفنون الشعبية</t>
  </si>
  <si>
    <t>ـ مصاريف مختلفة لفائدة قطاع الموسيقى والفنون الشعبية</t>
  </si>
  <si>
    <t>ـ تظاهرات ثقافية ومهرجانات</t>
  </si>
  <si>
    <t>ـ تنظيم المهرجانات والتظاهرات الثقافية</t>
  </si>
  <si>
    <t>ـ شراء العروض الأجنبية</t>
  </si>
  <si>
    <t>ـ التبادل الثقافي ( نقل وإقامة )</t>
  </si>
  <si>
    <t>ـ تدخلات أخرى</t>
  </si>
  <si>
    <t>ـ معدات الموسيقى</t>
  </si>
  <si>
    <t>ـ مصاريف الإقامة</t>
  </si>
  <si>
    <t>ـ ألأكرية والأداءات البلدية</t>
  </si>
  <si>
    <t>ـ تعهّد وصيانة المعدّات الخصوصية</t>
  </si>
  <si>
    <t>ـ تعهّد وصيانة الحدائق والنباتات</t>
  </si>
  <si>
    <t>ـ نفقات التداوي</t>
  </si>
  <si>
    <t>ـ النفقات المباشرة للتنظيف</t>
  </si>
  <si>
    <t>ـ خدمات إعلامية أخرى</t>
  </si>
  <si>
    <t>ـ مصاريف الحراسة</t>
  </si>
  <si>
    <t>ـ حصص الوقود المخصصة لفائدة الإطارات المكلفة بخطط وظيفية</t>
  </si>
  <si>
    <t>ـ نقل الأثاث والمعدات</t>
  </si>
  <si>
    <t xml:space="preserve">المـــــــوارد : </t>
  </si>
  <si>
    <t>النفقــــــات :</t>
  </si>
  <si>
    <t>ـ معدات التنظيف</t>
  </si>
  <si>
    <t xml:space="preserve">وزارة الثقافــة </t>
  </si>
  <si>
    <t xml:space="preserve"> تسديد متخلدات تجاه مزودين آخرين</t>
  </si>
  <si>
    <t>ـالترجمة</t>
  </si>
  <si>
    <t>منح الدراسة في نطاق التكوين</t>
  </si>
  <si>
    <t>جملة الفصل 03.300</t>
  </si>
  <si>
    <t>جملة الفصل 03.304</t>
  </si>
  <si>
    <t xml:space="preserve"> نفقات مختلفة</t>
  </si>
  <si>
    <t>تأجير الأعوان  القارين</t>
  </si>
  <si>
    <t>الأجر الأساسي والتدرج</t>
  </si>
  <si>
    <t>المنح الخصوصية القارة (الثابتة)</t>
  </si>
  <si>
    <t>001</t>
  </si>
  <si>
    <t>المنحة الكيلومترية المرتبطة بالرتبة</t>
  </si>
  <si>
    <t>002</t>
  </si>
  <si>
    <t>منحة التصرف والتنفيد</t>
  </si>
  <si>
    <t>003</t>
  </si>
  <si>
    <t>004</t>
  </si>
  <si>
    <t>005</t>
  </si>
  <si>
    <t>منحة السكن المرتبطة بالرتبة</t>
  </si>
  <si>
    <t>منحة الهندسة</t>
  </si>
  <si>
    <t>006</t>
  </si>
  <si>
    <t>منحة المشاريع</t>
  </si>
  <si>
    <t>015</t>
  </si>
  <si>
    <t>منحة التأطير والبحث</t>
  </si>
  <si>
    <t>025</t>
  </si>
  <si>
    <t>منحة المعالجة الآلية للإعلامية</t>
  </si>
  <si>
    <t>017</t>
  </si>
  <si>
    <t>منحة الخطر</t>
  </si>
  <si>
    <t>026</t>
  </si>
  <si>
    <t>منحة تكاليف العمل</t>
  </si>
  <si>
    <t>034</t>
  </si>
  <si>
    <t>منحة الصحافة</t>
  </si>
  <si>
    <t>036</t>
  </si>
  <si>
    <t>المنحة التعويضية لإعادة الترتيب</t>
  </si>
  <si>
    <t>067</t>
  </si>
  <si>
    <t>المنحة الخصوصية لسلك التعليم العالي</t>
  </si>
  <si>
    <t>099</t>
  </si>
  <si>
    <t>منح أخرى</t>
  </si>
  <si>
    <t>المنح المرتبطة بالوظيفة</t>
  </si>
  <si>
    <t>المنحة الوظيفية</t>
  </si>
  <si>
    <t>منخة التمثيل</t>
  </si>
  <si>
    <t xml:space="preserve">المنحة الكيلومترية  </t>
  </si>
  <si>
    <t>منحة السكن</t>
  </si>
  <si>
    <t>008</t>
  </si>
  <si>
    <t>المنحة التكميلية للمنحة الخصوصية</t>
  </si>
  <si>
    <t>منحة الإنتاج</t>
  </si>
  <si>
    <t>منحة الإنتاج المدمجة في المرتب الشهري</t>
  </si>
  <si>
    <t>منحة الإنتاج غير المدمجة</t>
  </si>
  <si>
    <t>منح خاصة (الشهر 13)</t>
  </si>
  <si>
    <t>منحة الساعات الإضافية والعمل الليلي</t>
  </si>
  <si>
    <t>منحة الساعات الإضافية</t>
  </si>
  <si>
    <t>منحة العمل الليلي</t>
  </si>
  <si>
    <t>المنح العائلية</t>
  </si>
  <si>
    <t>المنحة العائلية</t>
  </si>
  <si>
    <t>منحة الأجر الوحيد</t>
  </si>
  <si>
    <t>المساهمات المحمولة على المشغل</t>
  </si>
  <si>
    <t>المساهمة في أنظمة التقاعد</t>
  </si>
  <si>
    <t>المساهمة في أنظمة الحيطة الاجتماعية</t>
  </si>
  <si>
    <t>المساهمة في صندوق النهوض بالسكن لفائدة الأجراء</t>
  </si>
  <si>
    <t>ـ التأجير غير المباشر للأعوان (اتفاقيات مع مؤسسات)</t>
  </si>
  <si>
    <t>مصاريف الحسابات الجارية بالبريد</t>
  </si>
  <si>
    <t>ـ تعهّد وصيانة المعدّات والأثاث</t>
  </si>
  <si>
    <t>تنظيم الامتحانات والمناظرات</t>
  </si>
  <si>
    <t>خدمات أخرى لفائدة الإدارة</t>
  </si>
  <si>
    <t>اتفاقيات مع أطباء</t>
  </si>
  <si>
    <t>شراء أغطية ومفروشات</t>
  </si>
  <si>
    <t xml:space="preserve">ـ تسديد متخلدات </t>
  </si>
  <si>
    <t>المنح المسندة داخل الجمهورية التونسية</t>
  </si>
  <si>
    <t>منح لفائدة المتربصين</t>
  </si>
  <si>
    <t>تدخلات في الميدان الاجتماعي</t>
  </si>
  <si>
    <t>08</t>
  </si>
  <si>
    <t>وداديات الأعوان</t>
  </si>
  <si>
    <r>
      <t xml:space="preserve">                   </t>
    </r>
    <r>
      <rPr>
        <b/>
        <u val="single"/>
        <sz val="14"/>
        <color indexed="48"/>
        <rFont val="Andalus"/>
        <family val="1"/>
      </rPr>
      <t>جملة الفصل 03.302</t>
    </r>
  </si>
  <si>
    <t>تدخلات في مجال البحث العلمي</t>
  </si>
  <si>
    <t>التبادل العلمي والتقني مع الخارج</t>
  </si>
  <si>
    <t>تنظيم تظاهرات وندوات علمية</t>
  </si>
  <si>
    <t>ـ تدخلات لفائدة قطاع الكتاب</t>
  </si>
  <si>
    <t>طبع كتب جديدة وتشجيعها</t>
  </si>
  <si>
    <t>ـ التأجير المباشر للأعوان</t>
  </si>
  <si>
    <t>تشجيع البحث العلمي و التكنولوجي</t>
  </si>
  <si>
    <t>مصاريف الموسيقيين التونسيين</t>
  </si>
  <si>
    <t xml:space="preserve">مصاريف الموسيقيين الأجانب </t>
  </si>
  <si>
    <t>مصاريف الإشهار</t>
  </si>
  <si>
    <t xml:space="preserve">المساهمة  في صندوق النهوض بالمساكن الإجتماعية </t>
  </si>
  <si>
    <t>تنفيذ ميزانية مركـــز الموسيقـــى العربيـــة والمتوسطيـــة</t>
  </si>
  <si>
    <t>النجمة الزهراء</t>
  </si>
  <si>
    <t>بتاريخ 31 أوت 2012</t>
  </si>
  <si>
    <t>بالدينــــــــار</t>
  </si>
  <si>
    <t>الإعتمادات المرصودة</t>
  </si>
  <si>
    <t>الإعتمادات المنجزة</t>
  </si>
  <si>
    <t>الفارق</t>
  </si>
  <si>
    <t>النسبة المئوية %</t>
  </si>
  <si>
    <t>ـ موارد ذاتية</t>
  </si>
  <si>
    <t>النفقات المنجزة</t>
  </si>
  <si>
    <t>البيان</t>
  </si>
  <si>
    <t>نفقات اخرى</t>
  </si>
  <si>
    <t>ـ تسديد متخلدات تجاه اتصالات تونس</t>
  </si>
  <si>
    <t>:النفقـــات- II</t>
  </si>
  <si>
    <t>القسم الثالث : التدخل العمومي</t>
  </si>
  <si>
    <t>تدخلات في الميدان الإجتماعي</t>
  </si>
  <si>
    <t>جملة الفصل 03.302</t>
  </si>
  <si>
    <t>تدخلات في مجال الثقافة</t>
  </si>
  <si>
    <t>تدخلات لفائدة قطاع الكتاب</t>
  </si>
  <si>
    <t>طبع كتب جديدة ونشرها</t>
  </si>
  <si>
    <t>مصاريف مختلفة لفائدة قطاع الموسيقى و الفنون الشعبية</t>
  </si>
  <si>
    <t>تدخلات لفائدة قطاع الموسيقى و الفنون الشعبية</t>
  </si>
  <si>
    <t xml:space="preserve"> ميزانية مركـــز الموسيقـــى العربيـــة والمتوسطيـــة</t>
  </si>
  <si>
    <t xml:space="preserve"> </t>
  </si>
  <si>
    <t>وزارة الشؤون الثقافية</t>
  </si>
  <si>
    <t>الاعتمادات بالدينار</t>
  </si>
  <si>
    <t xml:space="preserve">طبع وثائق السمعية البصرية </t>
  </si>
  <si>
    <t>المجموع العام لنفقات التدخل</t>
  </si>
  <si>
    <t xml:space="preserve">المجموع العام للنفقات </t>
  </si>
  <si>
    <t>سنة 2021</t>
  </si>
  <si>
    <t>توثيق التراث اللامادي الموسيقي</t>
  </si>
  <si>
    <t>تصميم وصناعة منتوجات تقليدية وتراثية</t>
  </si>
  <si>
    <t>سنة 2022</t>
  </si>
  <si>
    <t xml:space="preserve">تكوين في الغناء والعزف على الآلات الموسيقية التقليدية </t>
  </si>
  <si>
    <t>صناعة وترميم الآلات الموسيقية وترميم أثاث القصر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</si>
</sst>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00"/>
    <numFmt numFmtId="166" formatCode="00000"/>
    <numFmt numFmtId="167" formatCode="0\ 000.000"/>
    <numFmt numFmtId="168" formatCode="0.000"/>
    <numFmt numFmtId="169" formatCode="#,##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[&gt;=3000000000000]#&quot; &quot;##&quot; &quot;##&quot; &quot;##&quot; &quot;###&quot; &quot;###&quot; | &quot;##;#&quot; &quot;##&quot; &quot;##&quot; &quot;##&quot; &quot;###&quot; &quot;###"/>
    <numFmt numFmtId="176" formatCode="00\ 000.000"/>
    <numFmt numFmtId="177" formatCode="0\ 000"/>
    <numFmt numFmtId="178" formatCode="_-* #,##0.0\ _€_-;\-* #,##0.0\ _€_-;_-* &quot;-&quot;??\ _€_-;_-@_-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4"/>
      <name val="Andalus"/>
      <family val="1"/>
    </font>
    <font>
      <b/>
      <sz val="14"/>
      <name val="Arabic Transparent"/>
      <family val="0"/>
    </font>
    <font>
      <sz val="12"/>
      <name val="Arial"/>
      <family val="2"/>
    </font>
    <font>
      <b/>
      <u val="single"/>
      <sz val="14"/>
      <color indexed="12"/>
      <name val="Andalus"/>
      <family val="1"/>
    </font>
    <font>
      <u val="single"/>
      <sz val="14"/>
      <name val="Andalus"/>
      <family val="1"/>
    </font>
    <font>
      <b/>
      <sz val="8"/>
      <color indexed="12"/>
      <name val="Lucida Sans"/>
      <family val="2"/>
    </font>
    <font>
      <b/>
      <sz val="8"/>
      <name val="Lucida Sans"/>
      <family val="2"/>
    </font>
    <font>
      <b/>
      <u val="single"/>
      <sz val="8"/>
      <color indexed="12"/>
      <name val="Lucida Sans"/>
      <family val="2"/>
    </font>
    <font>
      <sz val="8"/>
      <name val="Lucida Sans"/>
      <family val="2"/>
    </font>
    <font>
      <b/>
      <sz val="8"/>
      <color indexed="36"/>
      <name val="Lucida Sans"/>
      <family val="2"/>
    </font>
    <font>
      <b/>
      <sz val="12"/>
      <color indexed="18"/>
      <name val="Andalus"/>
      <family val="1"/>
    </font>
    <font>
      <b/>
      <i/>
      <u val="single"/>
      <sz val="16"/>
      <name val="DecoType Naskh Variants"/>
      <family val="0"/>
    </font>
    <font>
      <b/>
      <i/>
      <sz val="16"/>
      <name val="Diwani Outline Shaded"/>
      <family val="0"/>
    </font>
    <font>
      <b/>
      <sz val="8"/>
      <color indexed="18"/>
      <name val="Lucida Sans"/>
      <family val="2"/>
    </font>
    <font>
      <b/>
      <sz val="9"/>
      <name val="Lucida Sans"/>
      <family val="2"/>
    </font>
    <font>
      <sz val="9"/>
      <name val="Lucida Sans"/>
      <family val="2"/>
    </font>
    <font>
      <b/>
      <sz val="9"/>
      <color indexed="18"/>
      <name val="Lucida Sans"/>
      <family val="2"/>
    </font>
    <font>
      <b/>
      <u val="single"/>
      <sz val="9"/>
      <color indexed="12"/>
      <name val="Lucida Sans"/>
      <family val="2"/>
    </font>
    <font>
      <b/>
      <sz val="9"/>
      <color indexed="12"/>
      <name val="Lucida Sans"/>
      <family val="2"/>
    </font>
    <font>
      <sz val="9"/>
      <color indexed="12"/>
      <name val="Lucida Sans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4"/>
      <name val="Lucida Sans"/>
      <family val="2"/>
    </font>
    <font>
      <b/>
      <i/>
      <sz val="14"/>
      <color indexed="14"/>
      <name val="Lucida Sans"/>
      <family val="2"/>
    </font>
    <font>
      <sz val="12"/>
      <name val="Lucida Sans"/>
      <family val="2"/>
    </font>
    <font>
      <b/>
      <sz val="16"/>
      <name val="Arial"/>
      <family val="2"/>
    </font>
    <font>
      <sz val="16"/>
      <name val="Lucida Sans"/>
      <family val="2"/>
    </font>
    <font>
      <b/>
      <u val="single"/>
      <sz val="10"/>
      <name val="Times New Roman"/>
      <family val="1"/>
    </font>
    <font>
      <b/>
      <u val="single"/>
      <sz val="14"/>
      <color indexed="48"/>
      <name val="Andalus"/>
      <family val="1"/>
    </font>
    <font>
      <u val="single"/>
      <sz val="9"/>
      <color indexed="12"/>
      <name val="Lucida Sans"/>
      <family val="2"/>
    </font>
    <font>
      <b/>
      <u val="single"/>
      <sz val="10"/>
      <color indexed="12"/>
      <name val="Times New Roman"/>
      <family val="1"/>
    </font>
    <font>
      <b/>
      <u val="single"/>
      <sz val="10"/>
      <color indexed="12"/>
      <name val="Arial"/>
      <family val="2"/>
    </font>
    <font>
      <b/>
      <sz val="8"/>
      <color indexed="48"/>
      <name val="Lucida Sans"/>
      <family val="2"/>
    </font>
    <font>
      <sz val="8"/>
      <color indexed="48"/>
      <name val="Lucida Sans"/>
      <family val="2"/>
    </font>
    <font>
      <b/>
      <u val="single"/>
      <sz val="10"/>
      <color indexed="48"/>
      <name val="Arial"/>
      <family val="2"/>
    </font>
    <font>
      <b/>
      <i/>
      <sz val="16"/>
      <name val="Angsana New"/>
      <family val="1"/>
    </font>
    <font>
      <b/>
      <i/>
      <sz val="16"/>
      <name val="Andalu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ndalus"/>
      <family val="1"/>
    </font>
    <font>
      <b/>
      <sz val="12"/>
      <name val="Andalus"/>
      <family val="1"/>
    </font>
    <font>
      <b/>
      <sz val="12"/>
      <color indexed="12"/>
      <name val="Andalus"/>
      <family val="1"/>
    </font>
    <font>
      <sz val="12"/>
      <name val="Andalus"/>
      <family val="1"/>
    </font>
    <font>
      <b/>
      <sz val="10"/>
      <name val="Andalus"/>
      <family val="1"/>
    </font>
    <font>
      <sz val="10"/>
      <name val="Andalus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ndalu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ndalu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0" borderId="2" applyNumberFormat="0" applyFill="0" applyAlignment="0" applyProtection="0"/>
    <xf numFmtId="0" fontId="0" fillId="27" borderId="3" applyNumberFormat="0" applyFont="0" applyAlignment="0" applyProtection="0"/>
    <xf numFmtId="0" fontId="70" fillId="28" borderId="1" applyNumberFormat="0" applyAlignment="0" applyProtection="0"/>
    <xf numFmtId="0" fontId="7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0" borderId="0" applyNumberFormat="0" applyBorder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26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2" borderId="9" applyNumberFormat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7" fontId="16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167" fontId="16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7" fontId="16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167" fontId="16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67" fontId="17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center" vertical="center"/>
    </xf>
    <xf numFmtId="18" fontId="0" fillId="0" borderId="0" xfId="0" applyNumberFormat="1" applyAlignment="1">
      <alignment vertical="center"/>
    </xf>
    <xf numFmtId="0" fontId="4" fillId="0" borderId="0" xfId="0" applyFont="1" applyAlignment="1">
      <alignment horizontal="right" vertical="center"/>
    </xf>
    <xf numFmtId="166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67" fontId="19" fillId="0" borderId="11" xfId="0" applyNumberFormat="1" applyFont="1" applyBorder="1" applyAlignment="1">
      <alignment horizontal="center" vertical="center"/>
    </xf>
    <xf numFmtId="166" fontId="8" fillId="0" borderId="13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166" fontId="8" fillId="0" borderId="14" xfId="0" applyNumberFormat="1" applyFont="1" applyBorder="1" applyAlignment="1">
      <alignment horizontal="center" vertical="center"/>
    </xf>
    <xf numFmtId="165" fontId="8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67" fontId="17" fillId="0" borderId="14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5" fontId="8" fillId="0" borderId="12" xfId="0" applyNumberFormat="1" applyFont="1" applyBorder="1" applyAlignment="1">
      <alignment horizontal="center" vertical="center"/>
    </xf>
    <xf numFmtId="166" fontId="9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7" fontId="19" fillId="0" borderId="0" xfId="0" applyNumberFormat="1" applyFont="1" applyBorder="1" applyAlignment="1">
      <alignment horizontal="center" vertical="center"/>
    </xf>
    <xf numFmtId="166" fontId="7" fillId="0" borderId="15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167" fontId="19" fillId="0" borderId="15" xfId="0" applyNumberFormat="1" applyFont="1" applyBorder="1" applyAlignment="1">
      <alignment horizontal="center" vertical="center"/>
    </xf>
    <xf numFmtId="167" fontId="2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6" fontId="8" fillId="0" borderId="11" xfId="0" applyNumberFormat="1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165" fontId="10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165" fontId="10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 wrapText="1"/>
    </xf>
    <xf numFmtId="165" fontId="1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7" fontId="17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17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167" fontId="21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17" fillId="0" borderId="11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67" fontId="17" fillId="0" borderId="16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165" fontId="8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167" fontId="16" fillId="0" borderId="15" xfId="0" applyNumberFormat="1" applyFont="1" applyBorder="1" applyAlignment="1">
      <alignment horizontal="center" vertical="center"/>
    </xf>
    <xf numFmtId="167" fontId="17" fillId="0" borderId="15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167" fontId="24" fillId="0" borderId="0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168" fontId="32" fillId="0" borderId="0" xfId="0" applyNumberFormat="1" applyFont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68" fontId="32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169" fontId="20" fillId="0" borderId="15" xfId="0" applyNumberFormat="1" applyFont="1" applyBorder="1" applyAlignment="1">
      <alignment horizontal="center" vertical="center"/>
    </xf>
    <xf numFmtId="169" fontId="16" fillId="0" borderId="13" xfId="0" applyNumberFormat="1" applyFont="1" applyBorder="1" applyAlignment="1">
      <alignment horizontal="center" vertical="center"/>
    </xf>
    <xf numFmtId="169" fontId="17" fillId="0" borderId="13" xfId="0" applyNumberFormat="1" applyFont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33" fillId="0" borderId="10" xfId="0" applyNumberFormat="1" applyFont="1" applyBorder="1" applyAlignment="1">
      <alignment horizontal="center" vertical="center"/>
    </xf>
    <xf numFmtId="167" fontId="21" fillId="0" borderId="17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0" fontId="30" fillId="0" borderId="12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167" fontId="31" fillId="0" borderId="11" xfId="0" applyNumberFormat="1" applyFont="1" applyBorder="1" applyAlignment="1">
      <alignment horizontal="center" vertical="center"/>
    </xf>
    <xf numFmtId="167" fontId="21" fillId="0" borderId="1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6" fontId="34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168" fontId="32" fillId="0" borderId="15" xfId="0" applyNumberFormat="1" applyFont="1" applyBorder="1" applyAlignment="1">
      <alignment horizontal="center" vertical="center"/>
    </xf>
    <xf numFmtId="169" fontId="0" fillId="0" borderId="15" xfId="0" applyNumberFormat="1" applyBorder="1" applyAlignment="1">
      <alignment horizontal="center" vertical="center"/>
    </xf>
    <xf numFmtId="166" fontId="35" fillId="0" borderId="14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169" fontId="0" fillId="0" borderId="14" xfId="0" applyNumberFormat="1" applyBorder="1" applyAlignment="1">
      <alignment horizontal="center" vertical="center"/>
    </xf>
    <xf numFmtId="166" fontId="35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7" fontId="17" fillId="0" borderId="10" xfId="0" applyNumberFormat="1" applyFont="1" applyBorder="1" applyAlignment="1">
      <alignment horizontal="center" vertical="center"/>
    </xf>
    <xf numFmtId="169" fontId="36" fillId="0" borderId="10" xfId="0" applyNumberFormat="1" applyFont="1" applyBorder="1" applyAlignment="1">
      <alignment horizontal="center" vertical="center"/>
    </xf>
    <xf numFmtId="165" fontId="7" fillId="0" borderId="11" xfId="0" applyNumberFormat="1" applyFont="1" applyBorder="1" applyAlignment="1">
      <alignment horizontal="center" vertical="center"/>
    </xf>
    <xf numFmtId="169" fontId="20" fillId="0" borderId="11" xfId="0" applyNumberFormat="1" applyFont="1" applyBorder="1" applyAlignment="1">
      <alignment horizontal="center" vertical="center"/>
    </xf>
    <xf numFmtId="169" fontId="17" fillId="0" borderId="11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/>
    </xf>
    <xf numFmtId="167" fontId="18" fillId="0" borderId="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0" fontId="16" fillId="0" borderId="12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0" fontId="16" fillId="0" borderId="14" xfId="0" applyNumberFormat="1" applyFont="1" applyBorder="1" applyAlignment="1">
      <alignment horizontal="center" vertical="center"/>
    </xf>
    <xf numFmtId="10" fontId="39" fillId="0" borderId="10" xfId="0" applyNumberFormat="1" applyFont="1" applyBorder="1" applyAlignment="1">
      <alignment horizontal="center" vertical="center"/>
    </xf>
    <xf numFmtId="10" fontId="40" fillId="0" borderId="14" xfId="0" applyNumberFormat="1" applyFont="1" applyBorder="1" applyAlignment="1">
      <alignment horizontal="center" vertical="center"/>
    </xf>
    <xf numFmtId="10" fontId="21" fillId="0" borderId="11" xfId="0" applyNumberFormat="1" applyFont="1" applyBorder="1" applyAlignment="1">
      <alignment horizontal="center" vertical="center"/>
    </xf>
    <xf numFmtId="10" fontId="16" fillId="0" borderId="18" xfId="0" applyNumberFormat="1" applyFont="1" applyBorder="1" applyAlignment="1">
      <alignment horizontal="center" vertical="center"/>
    </xf>
    <xf numFmtId="10" fontId="21" fillId="0" borderId="12" xfId="0" applyNumberFormat="1" applyFont="1" applyBorder="1" applyAlignment="1">
      <alignment horizontal="center" vertical="center"/>
    </xf>
    <xf numFmtId="10" fontId="2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77" fontId="0" fillId="0" borderId="0" xfId="0" applyNumberFormat="1" applyAlignment="1">
      <alignment/>
    </xf>
    <xf numFmtId="0" fontId="46" fillId="0" borderId="0" xfId="0" applyFont="1" applyAlignment="1">
      <alignment/>
    </xf>
    <xf numFmtId="167" fontId="44" fillId="0" borderId="0" xfId="0" applyNumberFormat="1" applyFont="1" applyBorder="1" applyAlignment="1">
      <alignment horizontal="center" vertical="center"/>
    </xf>
    <xf numFmtId="166" fontId="44" fillId="0" borderId="19" xfId="0" applyNumberFormat="1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5" fontId="44" fillId="0" borderId="10" xfId="0" applyNumberFormat="1" applyFont="1" applyBorder="1" applyAlignment="1">
      <alignment horizontal="center" vertical="center"/>
    </xf>
    <xf numFmtId="177" fontId="48" fillId="0" borderId="20" xfId="0" applyNumberFormat="1" applyFont="1" applyBorder="1" applyAlignment="1">
      <alignment horizontal="center" vertical="center"/>
    </xf>
    <xf numFmtId="177" fontId="48" fillId="0" borderId="21" xfId="0" applyNumberFormat="1" applyFont="1" applyBorder="1" applyAlignment="1">
      <alignment horizontal="center" vertical="center"/>
    </xf>
    <xf numFmtId="177" fontId="47" fillId="33" borderId="20" xfId="0" applyNumberFormat="1" applyFont="1" applyFill="1" applyBorder="1" applyAlignment="1">
      <alignment horizontal="center" vertical="center"/>
    </xf>
    <xf numFmtId="177" fontId="47" fillId="33" borderId="21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66" fontId="46" fillId="0" borderId="19" xfId="0" applyNumberFormat="1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9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177" fontId="47" fillId="0" borderId="20" xfId="0" applyNumberFormat="1" applyFont="1" applyBorder="1" applyAlignment="1">
      <alignment horizontal="center" vertical="center"/>
    </xf>
    <xf numFmtId="177" fontId="47" fillId="0" borderId="21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177" fontId="47" fillId="33" borderId="22" xfId="0" applyNumberFormat="1" applyFont="1" applyFill="1" applyBorder="1" applyAlignment="1">
      <alignment horizontal="center" vertical="center"/>
    </xf>
    <xf numFmtId="177" fontId="47" fillId="33" borderId="23" xfId="0" applyNumberFormat="1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/>
    </xf>
    <xf numFmtId="166" fontId="44" fillId="0" borderId="25" xfId="0" applyNumberFormat="1" applyFont="1" applyBorder="1" applyAlignment="1">
      <alignment horizontal="center" vertical="center"/>
    </xf>
    <xf numFmtId="164" fontId="44" fillId="0" borderId="26" xfId="0" applyNumberFormat="1" applyFont="1" applyBorder="1" applyAlignment="1">
      <alignment horizontal="center" vertical="center"/>
    </xf>
    <xf numFmtId="165" fontId="44" fillId="0" borderId="26" xfId="0" applyNumberFormat="1" applyFont="1" applyBorder="1" applyAlignment="1">
      <alignment horizontal="center" vertical="center"/>
    </xf>
    <xf numFmtId="177" fontId="48" fillId="0" borderId="27" xfId="0" applyNumberFormat="1" applyFont="1" applyBorder="1" applyAlignment="1">
      <alignment horizontal="center" vertical="center"/>
    </xf>
    <xf numFmtId="177" fontId="48" fillId="0" borderId="28" xfId="0" applyNumberFormat="1" applyFont="1" applyBorder="1" applyAlignment="1">
      <alignment horizontal="center" vertical="center"/>
    </xf>
    <xf numFmtId="166" fontId="44" fillId="0" borderId="29" xfId="0" applyNumberFormat="1" applyFont="1" applyBorder="1" applyAlignment="1">
      <alignment horizontal="center" vertical="center"/>
    </xf>
    <xf numFmtId="164" fontId="44" fillId="0" borderId="15" xfId="0" applyNumberFormat="1" applyFont="1" applyBorder="1" applyAlignment="1">
      <alignment horizontal="center" vertical="center"/>
    </xf>
    <xf numFmtId="165" fontId="44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6" fillId="0" borderId="30" xfId="0" applyFont="1" applyBorder="1" applyAlignment="1">
      <alignment/>
    </xf>
    <xf numFmtId="167" fontId="48" fillId="0" borderId="31" xfId="0" applyNumberFormat="1" applyFont="1" applyBorder="1" applyAlignment="1">
      <alignment horizontal="center" vertical="center"/>
    </xf>
    <xf numFmtId="167" fontId="48" fillId="0" borderId="28" xfId="0" applyNumberFormat="1" applyFont="1" applyBorder="1" applyAlignment="1">
      <alignment horizontal="center" vertical="center"/>
    </xf>
    <xf numFmtId="167" fontId="44" fillId="0" borderId="32" xfId="0" applyNumberFormat="1" applyFont="1" applyBorder="1" applyAlignment="1">
      <alignment horizontal="center" vertical="center"/>
    </xf>
    <xf numFmtId="0" fontId="46" fillId="0" borderId="10" xfId="45" applyNumberFormat="1" applyFont="1" applyBorder="1" applyAlignment="1">
      <alignment horizontal="right"/>
    </xf>
    <xf numFmtId="0" fontId="46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0" fontId="44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82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485775</xdr:colOff>
      <xdr:row>112</xdr:row>
      <xdr:rowOff>161925</xdr:rowOff>
    </xdr:from>
    <xdr:ext cx="190500" cy="314325"/>
    <xdr:sp>
      <xdr:nvSpPr>
        <xdr:cNvPr id="1" name="ZoneTexte 1"/>
        <xdr:cNvSpPr txBox="1">
          <a:spLocks noChangeArrowheads="1"/>
        </xdr:cNvSpPr>
      </xdr:nvSpPr>
      <xdr:spPr>
        <a:xfrm>
          <a:off x="43043475" y="23650575"/>
          <a:ext cx="1905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285750</xdr:colOff>
      <xdr:row>5</xdr:row>
      <xdr:rowOff>0</xdr:rowOff>
    </xdr:from>
    <xdr:ext cx="190500" cy="247650"/>
    <xdr:sp>
      <xdr:nvSpPr>
        <xdr:cNvPr id="1" name="ZoneTexte 1"/>
        <xdr:cNvSpPr txBox="1">
          <a:spLocks noChangeArrowheads="1"/>
        </xdr:cNvSpPr>
      </xdr:nvSpPr>
      <xdr:spPr>
        <a:xfrm>
          <a:off x="4410075" y="1190625"/>
          <a:ext cx="190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209550</xdr:colOff>
      <xdr:row>0</xdr:row>
      <xdr:rowOff>57150</xdr:rowOff>
    </xdr:from>
    <xdr:to>
      <xdr:col>1</xdr:col>
      <xdr:colOff>285750</xdr:colOff>
      <xdr:row>4</xdr:row>
      <xdr:rowOff>47625</xdr:rowOff>
    </xdr:to>
    <xdr:pic>
      <xdr:nvPicPr>
        <xdr:cNvPr id="2" name="Image 3" descr="logo_Ennejma-Ezzah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676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1"/>
  <sheetViews>
    <sheetView rightToLeft="1" zoomScale="70" zoomScaleNormal="70" zoomScaleSheetLayoutView="100" zoomScalePageLayoutView="0" workbookViewId="0" topLeftCell="A180">
      <selection activeCell="I199" sqref="A1:I199"/>
    </sheetView>
  </sheetViews>
  <sheetFormatPr defaultColWidth="11.421875" defaultRowHeight="12.75"/>
  <cols>
    <col min="1" max="3" width="6.7109375" style="0" customWidth="1"/>
    <col min="4" max="4" width="40.7109375" style="0" customWidth="1"/>
    <col min="5" max="8" width="14.7109375" style="0" customWidth="1"/>
    <col min="9" max="9" width="15.7109375" style="0" customWidth="1"/>
  </cols>
  <sheetData>
    <row r="1" spans="1:9" ht="24.75" customHeight="1">
      <c r="A1" s="208" t="s">
        <v>99</v>
      </c>
      <c r="B1" s="209"/>
      <c r="C1" s="209"/>
      <c r="D1" s="209"/>
      <c r="E1" s="209"/>
      <c r="F1" s="209"/>
      <c r="G1" s="209"/>
      <c r="H1" s="209"/>
      <c r="I1" s="209"/>
    </row>
    <row r="2" spans="1:9" ht="24.75" customHeight="1">
      <c r="A2" s="210" t="s">
        <v>182</v>
      </c>
      <c r="B2" s="209"/>
      <c r="C2" s="209"/>
      <c r="D2" s="209"/>
      <c r="E2" s="209"/>
      <c r="F2" s="209"/>
      <c r="G2" s="209"/>
      <c r="H2" s="209"/>
      <c r="I2" s="209"/>
    </row>
    <row r="3" spans="1:9" ht="24.75" customHeight="1">
      <c r="A3" s="210" t="s">
        <v>183</v>
      </c>
      <c r="B3" s="209"/>
      <c r="C3" s="209"/>
      <c r="D3" s="209"/>
      <c r="E3" s="209"/>
      <c r="F3" s="209"/>
      <c r="G3" s="209"/>
      <c r="H3" s="209"/>
      <c r="I3" s="209"/>
    </row>
    <row r="4" spans="1:9" ht="24.75" customHeight="1">
      <c r="A4" s="210" t="s">
        <v>184</v>
      </c>
      <c r="B4" s="209"/>
      <c r="C4" s="209"/>
      <c r="D4" s="209"/>
      <c r="E4" s="209"/>
      <c r="F4" s="209"/>
      <c r="G4" s="209"/>
      <c r="H4" s="209"/>
      <c r="I4" s="209"/>
    </row>
    <row r="5" spans="1:9" ht="20.25" customHeight="1">
      <c r="A5" s="210" t="s">
        <v>185</v>
      </c>
      <c r="B5" s="209"/>
      <c r="C5" s="209"/>
      <c r="D5" s="209"/>
      <c r="E5" s="209"/>
      <c r="F5" s="209"/>
      <c r="G5" s="209"/>
      <c r="H5" s="209"/>
      <c r="I5" s="209"/>
    </row>
    <row r="6" spans="1:9" ht="22.5" customHeight="1" thickBot="1">
      <c r="A6" s="211" t="s">
        <v>96</v>
      </c>
      <c r="B6" s="211"/>
      <c r="C6" s="211"/>
      <c r="D6" s="3"/>
      <c r="E6" s="4"/>
      <c r="F6" s="4"/>
      <c r="G6" s="4"/>
      <c r="H6" s="4"/>
      <c r="I6" s="5"/>
    </row>
    <row r="7" spans="1:9" ht="42.75" customHeight="1" thickBot="1">
      <c r="A7" s="6" t="s">
        <v>0</v>
      </c>
      <c r="B7" s="6" t="s">
        <v>1</v>
      </c>
      <c r="C7" s="6"/>
      <c r="D7" s="6" t="s">
        <v>41</v>
      </c>
      <c r="E7" s="7" t="s">
        <v>186</v>
      </c>
      <c r="F7" s="7" t="s">
        <v>187</v>
      </c>
      <c r="G7" s="7" t="s">
        <v>188</v>
      </c>
      <c r="H7" s="7" t="s">
        <v>189</v>
      </c>
      <c r="I7" s="146"/>
    </row>
    <row r="8" spans="1:9" ht="15.75">
      <c r="A8" s="8">
        <v>1</v>
      </c>
      <c r="B8" s="9">
        <v>0</v>
      </c>
      <c r="C8" s="8"/>
      <c r="D8" s="10" t="s">
        <v>43</v>
      </c>
      <c r="E8" s="11">
        <v>10000</v>
      </c>
      <c r="F8" s="11"/>
      <c r="G8" s="11"/>
      <c r="H8" s="11"/>
      <c r="I8" s="147"/>
    </row>
    <row r="9" spans="1:9" ht="15.75">
      <c r="A9" s="12">
        <v>2</v>
      </c>
      <c r="B9" s="13">
        <v>0</v>
      </c>
      <c r="C9" s="12"/>
      <c r="D9" s="14" t="s">
        <v>44</v>
      </c>
      <c r="E9" s="15">
        <v>220000</v>
      </c>
      <c r="F9" s="15">
        <v>146134.227</v>
      </c>
      <c r="G9" s="15">
        <f>E9-F9</f>
        <v>73865.77299999999</v>
      </c>
      <c r="H9" s="150">
        <f>F9/E9</f>
        <v>0.6642464863636365</v>
      </c>
      <c r="I9" s="147"/>
    </row>
    <row r="10" spans="1:9" ht="15.75">
      <c r="A10" s="16">
        <v>3</v>
      </c>
      <c r="B10" s="17">
        <v>0</v>
      </c>
      <c r="C10" s="16"/>
      <c r="D10" s="18" t="s">
        <v>45</v>
      </c>
      <c r="E10" s="19">
        <v>300000</v>
      </c>
      <c r="F10" s="19">
        <v>130296.47</v>
      </c>
      <c r="G10" s="15">
        <f>E10-F10</f>
        <v>169703.53</v>
      </c>
      <c r="H10" s="150">
        <f>F10/E10</f>
        <v>0.43432156666666666</v>
      </c>
      <c r="I10" s="147"/>
    </row>
    <row r="11" spans="1:9" ht="16.5" thickBot="1">
      <c r="A11" s="20">
        <v>5</v>
      </c>
      <c r="B11" s="21">
        <v>4</v>
      </c>
      <c r="C11" s="20"/>
      <c r="D11" s="22" t="s">
        <v>190</v>
      </c>
      <c r="E11" s="23"/>
      <c r="F11" s="23"/>
      <c r="G11" s="23"/>
      <c r="H11" s="150" t="e">
        <f>F11/E11</f>
        <v>#DIV/0!</v>
      </c>
      <c r="I11" s="147"/>
    </row>
    <row r="12" spans="1:9" ht="23.25" thickBot="1">
      <c r="A12" s="26"/>
      <c r="B12" s="27"/>
      <c r="C12" s="26"/>
      <c r="D12" s="28" t="s">
        <v>35</v>
      </c>
      <c r="E12" s="29">
        <f>SUM(E8:E11)</f>
        <v>530000</v>
      </c>
      <c r="F12" s="29">
        <f>SUM(F8:F11)</f>
        <v>276430.69700000004</v>
      </c>
      <c r="G12" s="29">
        <f>SUM(G8:G11)</f>
        <v>243569.30299999999</v>
      </c>
      <c r="H12" s="29"/>
      <c r="I12" s="148"/>
    </row>
    <row r="13" spans="1:9" ht="24.75" customHeight="1" thickBot="1">
      <c r="A13" s="211" t="s">
        <v>97</v>
      </c>
      <c r="B13" s="211"/>
      <c r="C13" s="211"/>
      <c r="D13" s="30"/>
      <c r="E13" s="31"/>
      <c r="F13" s="99"/>
      <c r="G13" s="99"/>
      <c r="H13" s="31"/>
      <c r="I13" s="5"/>
    </row>
    <row r="14" spans="1:9" ht="38.25" customHeight="1" thickBot="1">
      <c r="A14" s="6" t="s">
        <v>0</v>
      </c>
      <c r="B14" s="6" t="s">
        <v>1</v>
      </c>
      <c r="C14" s="6"/>
      <c r="D14" s="6" t="s">
        <v>42</v>
      </c>
      <c r="E14" s="7" t="s">
        <v>186</v>
      </c>
      <c r="F14" s="149" t="s">
        <v>191</v>
      </c>
      <c r="G14" s="149" t="s">
        <v>188</v>
      </c>
      <c r="H14" s="7" t="s">
        <v>189</v>
      </c>
      <c r="I14" s="149" t="s">
        <v>192</v>
      </c>
    </row>
    <row r="15" spans="1:9" ht="25.5">
      <c r="A15" s="32">
        <v>1101</v>
      </c>
      <c r="B15" s="120"/>
      <c r="C15" s="120"/>
      <c r="D15" s="123" t="s">
        <v>106</v>
      </c>
      <c r="E15" s="121"/>
      <c r="F15" s="121"/>
      <c r="G15" s="121"/>
      <c r="H15" s="121"/>
      <c r="I15" s="121"/>
    </row>
    <row r="16" spans="1:9" ht="15.75">
      <c r="A16" s="32"/>
      <c r="B16" s="9">
        <v>1</v>
      </c>
      <c r="C16" s="122"/>
      <c r="D16" s="10" t="s">
        <v>107</v>
      </c>
      <c r="E16" s="36"/>
      <c r="F16" s="36"/>
      <c r="G16" s="36"/>
      <c r="H16" s="151" t="e">
        <f>F16/E16</f>
        <v>#DIV/0!</v>
      </c>
      <c r="I16" s="87"/>
    </row>
    <row r="17" spans="1:9" ht="15.75">
      <c r="A17" s="32"/>
      <c r="B17" s="9">
        <v>2</v>
      </c>
      <c r="C17" s="122"/>
      <c r="D17" s="10" t="s">
        <v>108</v>
      </c>
      <c r="E17" s="36"/>
      <c r="F17" s="36"/>
      <c r="G17" s="36">
        <f aca="true" t="shared" si="0" ref="G17:G65">E17-F17</f>
        <v>0</v>
      </c>
      <c r="H17" s="151" t="e">
        <f aca="true" t="shared" si="1" ref="H17:H66">F17/E17</f>
        <v>#DIV/0!</v>
      </c>
      <c r="I17" s="87"/>
    </row>
    <row r="18" spans="1:9" ht="15">
      <c r="A18" s="32"/>
      <c r="B18" s="9"/>
      <c r="C18" s="122" t="s">
        <v>109</v>
      </c>
      <c r="D18" s="124" t="s">
        <v>110</v>
      </c>
      <c r="E18" s="36"/>
      <c r="F18" s="36"/>
      <c r="G18" s="36">
        <f t="shared" si="0"/>
        <v>0</v>
      </c>
      <c r="H18" s="151" t="e">
        <f t="shared" si="1"/>
        <v>#DIV/0!</v>
      </c>
      <c r="I18" s="87"/>
    </row>
    <row r="19" spans="1:9" ht="15">
      <c r="A19" s="32"/>
      <c r="B19" s="9"/>
      <c r="C19" s="122" t="s">
        <v>111</v>
      </c>
      <c r="D19" s="124" t="s">
        <v>112</v>
      </c>
      <c r="E19" s="125"/>
      <c r="F19" s="125"/>
      <c r="G19" s="36">
        <f t="shared" si="0"/>
        <v>0</v>
      </c>
      <c r="H19" s="151" t="e">
        <f t="shared" si="1"/>
        <v>#DIV/0!</v>
      </c>
      <c r="I19" s="87"/>
    </row>
    <row r="20" spans="1:9" ht="15">
      <c r="A20" s="32"/>
      <c r="B20" s="9"/>
      <c r="C20" s="122" t="s">
        <v>114</v>
      </c>
      <c r="D20" s="124" t="s">
        <v>116</v>
      </c>
      <c r="E20" s="125"/>
      <c r="F20" s="125"/>
      <c r="G20" s="36">
        <f t="shared" si="0"/>
        <v>0</v>
      </c>
      <c r="H20" s="151" t="e">
        <f t="shared" si="1"/>
        <v>#DIV/0!</v>
      </c>
      <c r="I20" s="87"/>
    </row>
    <row r="21" spans="1:9" ht="15">
      <c r="A21" s="32"/>
      <c r="B21" s="9"/>
      <c r="C21" s="122" t="s">
        <v>115</v>
      </c>
      <c r="D21" s="124" t="s">
        <v>117</v>
      </c>
      <c r="E21" s="125"/>
      <c r="F21" s="125"/>
      <c r="G21" s="36">
        <f t="shared" si="0"/>
        <v>0</v>
      </c>
      <c r="H21" s="151" t="e">
        <f t="shared" si="1"/>
        <v>#DIV/0!</v>
      </c>
      <c r="I21" s="87"/>
    </row>
    <row r="22" spans="1:9" ht="15">
      <c r="A22" s="32"/>
      <c r="B22" s="9"/>
      <c r="C22" s="122" t="s">
        <v>118</v>
      </c>
      <c r="D22" s="124" t="s">
        <v>119</v>
      </c>
      <c r="E22" s="125"/>
      <c r="F22" s="125"/>
      <c r="G22" s="36">
        <f t="shared" si="0"/>
        <v>0</v>
      </c>
      <c r="H22" s="151" t="e">
        <f t="shared" si="1"/>
        <v>#DIV/0!</v>
      </c>
      <c r="I22" s="87"/>
    </row>
    <row r="23" spans="1:9" ht="15">
      <c r="A23" s="32"/>
      <c r="B23" s="9"/>
      <c r="C23" s="122" t="s">
        <v>120</v>
      </c>
      <c r="D23" s="124" t="s">
        <v>121</v>
      </c>
      <c r="E23" s="125"/>
      <c r="F23" s="125"/>
      <c r="G23" s="36">
        <f t="shared" si="0"/>
        <v>0</v>
      </c>
      <c r="H23" s="151" t="e">
        <f t="shared" si="1"/>
        <v>#DIV/0!</v>
      </c>
      <c r="I23" s="87"/>
    </row>
    <row r="24" spans="1:9" ht="15">
      <c r="A24" s="32"/>
      <c r="B24" s="9"/>
      <c r="C24" s="122" t="s">
        <v>124</v>
      </c>
      <c r="D24" s="124" t="s">
        <v>125</v>
      </c>
      <c r="E24" s="125"/>
      <c r="F24" s="125"/>
      <c r="G24" s="36">
        <f t="shared" si="0"/>
        <v>0</v>
      </c>
      <c r="H24" s="151" t="e">
        <f t="shared" si="1"/>
        <v>#DIV/0!</v>
      </c>
      <c r="I24" s="87"/>
    </row>
    <row r="25" spans="1:9" ht="15">
      <c r="A25" s="32"/>
      <c r="B25" s="9"/>
      <c r="C25" s="122" t="s">
        <v>122</v>
      </c>
      <c r="D25" s="124" t="s">
        <v>123</v>
      </c>
      <c r="E25" s="125"/>
      <c r="F25" s="125"/>
      <c r="G25" s="36">
        <f t="shared" si="0"/>
        <v>0</v>
      </c>
      <c r="H25" s="151" t="e">
        <f t="shared" si="1"/>
        <v>#DIV/0!</v>
      </c>
      <c r="I25" s="87"/>
    </row>
    <row r="26" spans="1:9" ht="15">
      <c r="A26" s="32"/>
      <c r="B26" s="9"/>
      <c r="C26" s="122" t="s">
        <v>126</v>
      </c>
      <c r="D26" s="124" t="s">
        <v>127</v>
      </c>
      <c r="E26" s="36"/>
      <c r="F26" s="36"/>
      <c r="G26" s="36">
        <f t="shared" si="0"/>
        <v>0</v>
      </c>
      <c r="H26" s="151" t="e">
        <f t="shared" si="1"/>
        <v>#DIV/0!</v>
      </c>
      <c r="I26" s="87"/>
    </row>
    <row r="27" spans="1:9" ht="15">
      <c r="A27" s="32"/>
      <c r="B27" s="9"/>
      <c r="C27" s="122" t="s">
        <v>128</v>
      </c>
      <c r="D27" s="124" t="s">
        <v>129</v>
      </c>
      <c r="E27" s="36"/>
      <c r="F27" s="36"/>
      <c r="G27" s="36">
        <f t="shared" si="0"/>
        <v>0</v>
      </c>
      <c r="H27" s="151" t="e">
        <f t="shared" si="1"/>
        <v>#DIV/0!</v>
      </c>
      <c r="I27" s="87"/>
    </row>
    <row r="28" spans="1:9" ht="15">
      <c r="A28" s="32"/>
      <c r="B28" s="9"/>
      <c r="C28" s="122" t="s">
        <v>130</v>
      </c>
      <c r="D28" s="124" t="s">
        <v>131</v>
      </c>
      <c r="E28" s="36"/>
      <c r="F28" s="36"/>
      <c r="G28" s="36">
        <f t="shared" si="0"/>
        <v>0</v>
      </c>
      <c r="H28" s="151" t="e">
        <f t="shared" si="1"/>
        <v>#DIV/0!</v>
      </c>
      <c r="I28" s="87"/>
    </row>
    <row r="29" spans="1:9" ht="15">
      <c r="A29" s="32"/>
      <c r="B29" s="9"/>
      <c r="C29" s="122" t="s">
        <v>132</v>
      </c>
      <c r="D29" s="124" t="s">
        <v>133</v>
      </c>
      <c r="E29" s="36"/>
      <c r="F29" s="36"/>
      <c r="G29" s="36">
        <f t="shared" si="0"/>
        <v>0</v>
      </c>
      <c r="H29" s="151" t="e">
        <f t="shared" si="1"/>
        <v>#DIV/0!</v>
      </c>
      <c r="I29" s="87"/>
    </row>
    <row r="30" spans="1:9" ht="15">
      <c r="A30" s="32"/>
      <c r="B30" s="9"/>
      <c r="C30" s="122" t="s">
        <v>134</v>
      </c>
      <c r="D30" s="124" t="s">
        <v>135</v>
      </c>
      <c r="E30" s="36"/>
      <c r="F30" s="36"/>
      <c r="G30" s="36">
        <f t="shared" si="0"/>
        <v>0</v>
      </c>
      <c r="H30" s="151" t="e">
        <f t="shared" si="1"/>
        <v>#DIV/0!</v>
      </c>
      <c r="I30" s="87"/>
    </row>
    <row r="31" spans="1:9" ht="15.75">
      <c r="A31" s="32"/>
      <c r="B31" s="9">
        <v>3</v>
      </c>
      <c r="C31" s="122"/>
      <c r="D31" s="10" t="s">
        <v>136</v>
      </c>
      <c r="E31" s="36"/>
      <c r="F31" s="36"/>
      <c r="G31" s="36">
        <f t="shared" si="0"/>
        <v>0</v>
      </c>
      <c r="H31" s="151" t="e">
        <f t="shared" si="1"/>
        <v>#DIV/0!</v>
      </c>
      <c r="I31" s="87"/>
    </row>
    <row r="32" spans="1:9" ht="15">
      <c r="A32" s="32"/>
      <c r="B32" s="9"/>
      <c r="C32" s="122" t="s">
        <v>109</v>
      </c>
      <c r="D32" s="124" t="s">
        <v>137</v>
      </c>
      <c r="E32" s="36"/>
      <c r="F32" s="36"/>
      <c r="G32" s="36">
        <f t="shared" si="0"/>
        <v>0</v>
      </c>
      <c r="H32" s="151" t="e">
        <f t="shared" si="1"/>
        <v>#DIV/0!</v>
      </c>
      <c r="I32" s="87"/>
    </row>
    <row r="33" spans="1:9" ht="15">
      <c r="A33" s="32"/>
      <c r="B33" s="9"/>
      <c r="C33" s="122" t="s">
        <v>113</v>
      </c>
      <c r="D33" s="124" t="s">
        <v>138</v>
      </c>
      <c r="E33" s="36"/>
      <c r="F33" s="36"/>
      <c r="G33" s="36">
        <f t="shared" si="0"/>
        <v>0</v>
      </c>
      <c r="H33" s="151" t="e">
        <f t="shared" si="1"/>
        <v>#DIV/0!</v>
      </c>
      <c r="I33" s="87"/>
    </row>
    <row r="34" spans="1:9" ht="15">
      <c r="A34" s="32"/>
      <c r="B34" s="9"/>
      <c r="C34" s="122" t="s">
        <v>115</v>
      </c>
      <c r="D34" s="124" t="s">
        <v>139</v>
      </c>
      <c r="E34" s="36"/>
      <c r="F34" s="36"/>
      <c r="G34" s="36">
        <f t="shared" si="0"/>
        <v>0</v>
      </c>
      <c r="H34" s="151" t="e">
        <f t="shared" si="1"/>
        <v>#DIV/0!</v>
      </c>
      <c r="I34" s="87"/>
    </row>
    <row r="35" spans="1:9" ht="15">
      <c r="A35" s="32"/>
      <c r="B35" s="9"/>
      <c r="C35" s="122" t="s">
        <v>118</v>
      </c>
      <c r="D35" s="124" t="s">
        <v>140</v>
      </c>
      <c r="E35" s="36"/>
      <c r="F35" s="36"/>
      <c r="G35" s="36">
        <f t="shared" si="0"/>
        <v>0</v>
      </c>
      <c r="H35" s="151" t="e">
        <f t="shared" si="1"/>
        <v>#DIV/0!</v>
      </c>
      <c r="I35" s="87"/>
    </row>
    <row r="36" spans="1:9" ht="15">
      <c r="A36" s="32"/>
      <c r="B36" s="9"/>
      <c r="C36" s="122" t="s">
        <v>141</v>
      </c>
      <c r="D36" s="124" t="s">
        <v>142</v>
      </c>
      <c r="E36" s="36"/>
      <c r="F36" s="36"/>
      <c r="G36" s="36">
        <f t="shared" si="0"/>
        <v>0</v>
      </c>
      <c r="H36" s="151" t="e">
        <f t="shared" si="1"/>
        <v>#DIV/0!</v>
      </c>
      <c r="I36" s="87"/>
    </row>
    <row r="37" spans="1:9" ht="15">
      <c r="A37" s="32"/>
      <c r="B37" s="9"/>
      <c r="C37" s="122" t="s">
        <v>134</v>
      </c>
      <c r="D37" s="124" t="s">
        <v>135</v>
      </c>
      <c r="E37" s="36"/>
      <c r="F37" s="36"/>
      <c r="G37" s="36">
        <f t="shared" si="0"/>
        <v>0</v>
      </c>
      <c r="H37" s="151" t="e">
        <f t="shared" si="1"/>
        <v>#DIV/0!</v>
      </c>
      <c r="I37" s="87"/>
    </row>
    <row r="38" spans="1:9" ht="15.75">
      <c r="A38" s="37"/>
      <c r="B38" s="17">
        <v>4</v>
      </c>
      <c r="C38" s="38"/>
      <c r="D38" s="18" t="s">
        <v>69</v>
      </c>
      <c r="E38" s="19"/>
      <c r="F38" s="19"/>
      <c r="G38" s="36">
        <f t="shared" si="0"/>
        <v>0</v>
      </c>
      <c r="H38" s="151" t="e">
        <f t="shared" si="1"/>
        <v>#DIV/0!</v>
      </c>
      <c r="I38" s="25"/>
    </row>
    <row r="39" spans="1:9" ht="15">
      <c r="A39" s="37"/>
      <c r="B39" s="17"/>
      <c r="C39" s="38">
        <v>9</v>
      </c>
      <c r="D39" s="24" t="s">
        <v>70</v>
      </c>
      <c r="E39" s="25">
        <v>900</v>
      </c>
      <c r="F39" s="25">
        <v>310</v>
      </c>
      <c r="G39" s="36">
        <f t="shared" si="0"/>
        <v>590</v>
      </c>
      <c r="H39" s="151">
        <f t="shared" si="1"/>
        <v>0.34444444444444444</v>
      </c>
      <c r="I39" s="25"/>
    </row>
    <row r="40" spans="1:9" ht="15.75">
      <c r="A40" s="62"/>
      <c r="B40" s="9">
        <v>5</v>
      </c>
      <c r="C40" s="63"/>
      <c r="D40" s="10" t="s">
        <v>143</v>
      </c>
      <c r="E40" s="87"/>
      <c r="F40" s="87"/>
      <c r="G40" s="36">
        <f t="shared" si="0"/>
        <v>0</v>
      </c>
      <c r="H40" s="151" t="e">
        <f t="shared" si="1"/>
        <v>#DIV/0!</v>
      </c>
      <c r="I40" s="87"/>
    </row>
    <row r="41" spans="1:9" ht="15">
      <c r="A41" s="62"/>
      <c r="B41" s="9"/>
      <c r="C41" s="63">
        <v>1</v>
      </c>
      <c r="D41" s="124" t="s">
        <v>144</v>
      </c>
      <c r="E41" s="87"/>
      <c r="F41" s="87"/>
      <c r="G41" s="36">
        <f t="shared" si="0"/>
        <v>0</v>
      </c>
      <c r="H41" s="151" t="e">
        <f t="shared" si="1"/>
        <v>#DIV/0!</v>
      </c>
      <c r="I41" s="87"/>
    </row>
    <row r="42" spans="1:9" ht="15">
      <c r="A42" s="62"/>
      <c r="B42" s="9"/>
      <c r="C42" s="63">
        <v>2</v>
      </c>
      <c r="D42" s="124" t="s">
        <v>145</v>
      </c>
      <c r="E42" s="87"/>
      <c r="F42" s="87"/>
      <c r="G42" s="36">
        <f t="shared" si="0"/>
        <v>0</v>
      </c>
      <c r="H42" s="151" t="e">
        <f t="shared" si="1"/>
        <v>#DIV/0!</v>
      </c>
      <c r="I42" s="87"/>
    </row>
    <row r="43" spans="1:9" ht="15">
      <c r="A43" s="62"/>
      <c r="B43" s="9"/>
      <c r="C43" s="63">
        <v>3</v>
      </c>
      <c r="D43" s="124" t="s">
        <v>146</v>
      </c>
      <c r="E43" s="87"/>
      <c r="F43" s="87"/>
      <c r="G43" s="36">
        <f t="shared" si="0"/>
        <v>0</v>
      </c>
      <c r="H43" s="151" t="e">
        <f t="shared" si="1"/>
        <v>#DIV/0!</v>
      </c>
      <c r="I43" s="87"/>
    </row>
    <row r="44" spans="1:9" ht="15.75">
      <c r="A44" s="62"/>
      <c r="B44" s="9">
        <v>6</v>
      </c>
      <c r="C44" s="63"/>
      <c r="D44" s="10" t="s">
        <v>147</v>
      </c>
      <c r="E44" s="87"/>
      <c r="F44" s="87"/>
      <c r="G44" s="36">
        <f t="shared" si="0"/>
        <v>0</v>
      </c>
      <c r="H44" s="151" t="e">
        <f t="shared" si="1"/>
        <v>#DIV/0!</v>
      </c>
      <c r="I44" s="87"/>
    </row>
    <row r="45" spans="1:12" ht="15">
      <c r="A45" s="62"/>
      <c r="B45" s="9"/>
      <c r="C45" s="63">
        <v>1</v>
      </c>
      <c r="D45" s="124" t="s">
        <v>148</v>
      </c>
      <c r="E45" s="87"/>
      <c r="F45" s="87"/>
      <c r="G45" s="36">
        <f t="shared" si="0"/>
        <v>0</v>
      </c>
      <c r="H45" s="151" t="e">
        <f t="shared" si="1"/>
        <v>#DIV/0!</v>
      </c>
      <c r="I45" s="87"/>
      <c r="L45" s="127"/>
    </row>
    <row r="46" spans="1:9" ht="15">
      <c r="A46" s="62"/>
      <c r="B46" s="9"/>
      <c r="C46" s="63">
        <v>2</v>
      </c>
      <c r="D46" s="124" t="s">
        <v>149</v>
      </c>
      <c r="E46" s="42"/>
      <c r="F46" s="42"/>
      <c r="G46" s="36">
        <f t="shared" si="0"/>
        <v>0</v>
      </c>
      <c r="H46" s="151" t="e">
        <f t="shared" si="1"/>
        <v>#DIV/0!</v>
      </c>
      <c r="I46" s="87"/>
    </row>
    <row r="47" spans="1:9" ht="15">
      <c r="A47" s="62"/>
      <c r="B47" s="9"/>
      <c r="C47" s="63">
        <v>99</v>
      </c>
      <c r="D47" s="124" t="s">
        <v>135</v>
      </c>
      <c r="E47" s="87"/>
      <c r="F47" s="87"/>
      <c r="G47" s="36">
        <f t="shared" si="0"/>
        <v>0</v>
      </c>
      <c r="H47" s="151" t="e">
        <f t="shared" si="1"/>
        <v>#DIV/0!</v>
      </c>
      <c r="I47" s="87"/>
    </row>
    <row r="48" spans="1:9" ht="15.75">
      <c r="A48" s="62"/>
      <c r="B48" s="9">
        <v>13</v>
      </c>
      <c r="C48" s="63"/>
      <c r="D48" s="10" t="s">
        <v>150</v>
      </c>
      <c r="E48" s="87"/>
      <c r="F48" s="87"/>
      <c r="G48" s="36">
        <f t="shared" si="0"/>
        <v>0</v>
      </c>
      <c r="H48" s="151" t="e">
        <f t="shared" si="1"/>
        <v>#DIV/0!</v>
      </c>
      <c r="I48" s="87"/>
    </row>
    <row r="49" spans="1:9" ht="15">
      <c r="A49" s="62"/>
      <c r="B49" s="9"/>
      <c r="C49" s="63">
        <v>1</v>
      </c>
      <c r="D49" s="124" t="s">
        <v>151</v>
      </c>
      <c r="E49" s="87"/>
      <c r="F49" s="87"/>
      <c r="G49" s="36">
        <f t="shared" si="0"/>
        <v>0</v>
      </c>
      <c r="H49" s="151" t="e">
        <f t="shared" si="1"/>
        <v>#DIV/0!</v>
      </c>
      <c r="I49" s="87"/>
    </row>
    <row r="50" spans="1:9" ht="15">
      <c r="A50" s="62"/>
      <c r="B50" s="9"/>
      <c r="C50" s="63">
        <v>2</v>
      </c>
      <c r="D50" s="124" t="s">
        <v>152</v>
      </c>
      <c r="E50" s="87"/>
      <c r="F50" s="87"/>
      <c r="G50" s="36">
        <f t="shared" si="0"/>
        <v>0</v>
      </c>
      <c r="H50" s="151" t="e">
        <f t="shared" si="1"/>
        <v>#DIV/0!</v>
      </c>
      <c r="I50" s="87"/>
    </row>
    <row r="51" spans="1:9" ht="15">
      <c r="A51" s="62"/>
      <c r="B51" s="9">
        <v>14</v>
      </c>
      <c r="C51" s="63"/>
      <c r="D51" s="124" t="s">
        <v>153</v>
      </c>
      <c r="E51" s="87"/>
      <c r="F51" s="87"/>
      <c r="G51" s="36">
        <f t="shared" si="0"/>
        <v>0</v>
      </c>
      <c r="H51" s="151" t="e">
        <f t="shared" si="1"/>
        <v>#DIV/0!</v>
      </c>
      <c r="I51" s="87"/>
    </row>
    <row r="52" spans="1:9" ht="15">
      <c r="A52" s="62"/>
      <c r="B52" s="9"/>
      <c r="C52" s="63">
        <v>1</v>
      </c>
      <c r="D52" s="124" t="s">
        <v>154</v>
      </c>
      <c r="E52" s="87"/>
      <c r="F52" s="87"/>
      <c r="G52" s="36">
        <f t="shared" si="0"/>
        <v>0</v>
      </c>
      <c r="H52" s="151" t="e">
        <f t="shared" si="1"/>
        <v>#DIV/0!</v>
      </c>
      <c r="I52" s="87"/>
    </row>
    <row r="53" spans="1:9" ht="15">
      <c r="A53" s="62"/>
      <c r="B53" s="9"/>
      <c r="C53" s="63">
        <v>2</v>
      </c>
      <c r="D53" s="124" t="s">
        <v>155</v>
      </c>
      <c r="E53" s="87"/>
      <c r="F53" s="87"/>
      <c r="G53" s="36">
        <f t="shared" si="0"/>
        <v>0</v>
      </c>
      <c r="H53" s="151" t="e">
        <f t="shared" si="1"/>
        <v>#DIV/0!</v>
      </c>
      <c r="I53" s="87"/>
    </row>
    <row r="54" spans="1:9" ht="15">
      <c r="A54" s="62"/>
      <c r="B54" s="9"/>
      <c r="C54" s="63">
        <v>4</v>
      </c>
      <c r="D54" s="124" t="s">
        <v>156</v>
      </c>
      <c r="E54" s="87"/>
      <c r="F54" s="87"/>
      <c r="G54" s="36">
        <f t="shared" si="0"/>
        <v>0</v>
      </c>
      <c r="H54" s="151" t="e">
        <f t="shared" si="1"/>
        <v>#DIV/0!</v>
      </c>
      <c r="I54" s="87"/>
    </row>
    <row r="55" spans="1:9" ht="25.5">
      <c r="A55" s="32">
        <v>1102</v>
      </c>
      <c r="B55" s="33"/>
      <c r="C55" s="34"/>
      <c r="D55" s="35" t="s">
        <v>34</v>
      </c>
      <c r="E55" s="36"/>
      <c r="F55" s="36"/>
      <c r="G55" s="36">
        <f t="shared" si="0"/>
        <v>0</v>
      </c>
      <c r="H55" s="151" t="e">
        <f t="shared" si="1"/>
        <v>#DIV/0!</v>
      </c>
      <c r="I55" s="126"/>
    </row>
    <row r="56" spans="1:9" ht="15.75">
      <c r="A56" s="37"/>
      <c r="B56" s="17">
        <v>2</v>
      </c>
      <c r="C56" s="38"/>
      <c r="D56" s="18" t="s">
        <v>16</v>
      </c>
      <c r="E56" s="19"/>
      <c r="F56" s="19"/>
      <c r="G56" s="36">
        <f t="shared" si="0"/>
        <v>0</v>
      </c>
      <c r="H56" s="151" t="e">
        <f t="shared" si="1"/>
        <v>#DIV/0!</v>
      </c>
      <c r="I56" s="25"/>
    </row>
    <row r="57" spans="1:9" ht="15">
      <c r="A57" s="39"/>
      <c r="B57" s="21"/>
      <c r="C57" s="40">
        <v>1</v>
      </c>
      <c r="D57" s="100" t="s">
        <v>176</v>
      </c>
      <c r="E57" s="42">
        <v>7700</v>
      </c>
      <c r="F57" s="42">
        <v>6745.064</v>
      </c>
      <c r="G57" s="36">
        <f t="shared" si="0"/>
        <v>954.9359999999997</v>
      </c>
      <c r="H57" s="151">
        <f t="shared" si="1"/>
        <v>0.8759823376623377</v>
      </c>
      <c r="I57" s="42"/>
    </row>
    <row r="58" spans="1:9" ht="15">
      <c r="A58" s="39"/>
      <c r="B58" s="21"/>
      <c r="C58" s="40">
        <v>2</v>
      </c>
      <c r="D58" s="100" t="s">
        <v>157</v>
      </c>
      <c r="E58" s="42"/>
      <c r="F58" s="42"/>
      <c r="G58" s="36">
        <f t="shared" si="0"/>
        <v>0</v>
      </c>
      <c r="H58" s="151" t="e">
        <f t="shared" si="1"/>
        <v>#DIV/0!</v>
      </c>
      <c r="I58" s="42"/>
    </row>
    <row r="59" spans="1:9" ht="15">
      <c r="A59" s="39"/>
      <c r="B59" s="21"/>
      <c r="C59" s="40">
        <v>13</v>
      </c>
      <c r="D59" s="100" t="s">
        <v>149</v>
      </c>
      <c r="E59" s="42">
        <v>200</v>
      </c>
      <c r="F59" s="42">
        <v>81.9</v>
      </c>
      <c r="G59" s="36">
        <f t="shared" si="0"/>
        <v>118.1</v>
      </c>
      <c r="H59" s="151">
        <f t="shared" si="1"/>
        <v>0.40950000000000003</v>
      </c>
      <c r="I59" s="42"/>
    </row>
    <row r="60" spans="1:9" ht="15">
      <c r="A60" s="39"/>
      <c r="B60" s="21">
        <v>6</v>
      </c>
      <c r="C60" s="40">
        <v>1</v>
      </c>
      <c r="D60" s="100" t="s">
        <v>151</v>
      </c>
      <c r="E60" s="42">
        <v>50</v>
      </c>
      <c r="F60" s="42">
        <v>27.654</v>
      </c>
      <c r="G60" s="36">
        <f t="shared" si="0"/>
        <v>22.346</v>
      </c>
      <c r="H60" s="151">
        <f t="shared" si="1"/>
        <v>0.55308</v>
      </c>
      <c r="I60" s="42"/>
    </row>
    <row r="61" spans="1:9" ht="15">
      <c r="A61" s="39"/>
      <c r="B61" s="21"/>
      <c r="C61" s="40">
        <v>2</v>
      </c>
      <c r="D61" s="100" t="s">
        <v>152</v>
      </c>
      <c r="E61" s="42"/>
      <c r="F61" s="42"/>
      <c r="G61" s="36">
        <f t="shared" si="0"/>
        <v>0</v>
      </c>
      <c r="H61" s="151" t="e">
        <f t="shared" si="1"/>
        <v>#DIV/0!</v>
      </c>
      <c r="I61" s="42"/>
    </row>
    <row r="62" spans="1:9" ht="15">
      <c r="A62" s="39"/>
      <c r="B62" s="21">
        <v>7</v>
      </c>
      <c r="C62" s="40">
        <v>1</v>
      </c>
      <c r="D62" s="100" t="s">
        <v>154</v>
      </c>
      <c r="E62" s="42">
        <v>800</v>
      </c>
      <c r="F62" s="42">
        <v>795.485</v>
      </c>
      <c r="G62" s="36">
        <f t="shared" si="0"/>
        <v>4.514999999999986</v>
      </c>
      <c r="H62" s="151">
        <f t="shared" si="1"/>
        <v>0.99435625</v>
      </c>
      <c r="I62" s="42"/>
    </row>
    <row r="63" spans="1:9" ht="15">
      <c r="A63" s="39"/>
      <c r="B63" s="21"/>
      <c r="C63" s="40">
        <v>2</v>
      </c>
      <c r="D63" s="100" t="s">
        <v>155</v>
      </c>
      <c r="E63" s="42">
        <v>270</v>
      </c>
      <c r="F63" s="42">
        <v>268.55</v>
      </c>
      <c r="G63" s="36">
        <f t="shared" si="0"/>
        <v>1.4499999999999886</v>
      </c>
      <c r="H63" s="151">
        <f t="shared" si="1"/>
        <v>0.9946296296296296</v>
      </c>
      <c r="I63" s="42"/>
    </row>
    <row r="64" spans="1:9" ht="15">
      <c r="A64" s="39"/>
      <c r="B64" s="21"/>
      <c r="C64" s="40">
        <v>4</v>
      </c>
      <c r="D64" s="100" t="s">
        <v>181</v>
      </c>
      <c r="E64" s="42">
        <v>80</v>
      </c>
      <c r="F64" s="42">
        <v>67.137</v>
      </c>
      <c r="G64" s="36">
        <f t="shared" si="0"/>
        <v>12.863</v>
      </c>
      <c r="H64" s="151">
        <f t="shared" si="1"/>
        <v>0.8392125</v>
      </c>
      <c r="I64" s="42"/>
    </row>
    <row r="65" spans="1:9" ht="15.75" thickBot="1">
      <c r="A65" s="39"/>
      <c r="B65" s="21"/>
      <c r="C65" s="40"/>
      <c r="D65" s="100"/>
      <c r="E65" s="42"/>
      <c r="F65" s="42"/>
      <c r="G65" s="36">
        <f t="shared" si="0"/>
        <v>0</v>
      </c>
      <c r="H65" s="151" t="e">
        <f t="shared" si="1"/>
        <v>#DIV/0!</v>
      </c>
      <c r="I65" s="42"/>
    </row>
    <row r="66" spans="1:9" ht="16.5" thickBot="1">
      <c r="A66" s="45"/>
      <c r="B66" s="46"/>
      <c r="C66" s="47"/>
      <c r="D66" s="48" t="s">
        <v>3</v>
      </c>
      <c r="E66" s="49">
        <f>SUM(E16:E65)</f>
        <v>10000</v>
      </c>
      <c r="F66" s="49">
        <f>SUM(F16:F65)</f>
        <v>8295.79</v>
      </c>
      <c r="G66" s="49">
        <f>SUM(G15:G65)</f>
        <v>1704.2099999999996</v>
      </c>
      <c r="H66" s="151">
        <f t="shared" si="1"/>
        <v>0.8295790000000001</v>
      </c>
      <c r="I66" s="49">
        <f>SUM(I16:I65)</f>
        <v>0</v>
      </c>
    </row>
    <row r="67" spans="1:9" ht="15.75">
      <c r="A67" s="50"/>
      <c r="B67" s="51"/>
      <c r="C67" s="52"/>
      <c r="D67" s="53"/>
      <c r="E67" s="54"/>
      <c r="F67" s="54"/>
      <c r="G67" s="54"/>
      <c r="H67" s="54"/>
      <c r="I67" s="54"/>
    </row>
    <row r="68" spans="1:9" ht="16.5" thickBot="1">
      <c r="A68" s="50"/>
      <c r="B68" s="51"/>
      <c r="C68" s="52"/>
      <c r="D68" s="53"/>
      <c r="E68" s="54"/>
      <c r="F68" s="54"/>
      <c r="G68" s="54"/>
      <c r="H68" s="54"/>
      <c r="I68" s="54"/>
    </row>
    <row r="69" spans="1:9" ht="15.75">
      <c r="A69" s="55">
        <v>2201</v>
      </c>
      <c r="B69" s="56"/>
      <c r="C69" s="57"/>
      <c r="D69" s="58" t="s">
        <v>2</v>
      </c>
      <c r="E69" s="59"/>
      <c r="F69" s="59"/>
      <c r="G69" s="59"/>
      <c r="H69" s="59"/>
      <c r="I69" s="60"/>
    </row>
    <row r="70" spans="1:9" ht="15.75">
      <c r="A70" s="39"/>
      <c r="B70" s="21">
        <v>1</v>
      </c>
      <c r="C70" s="40"/>
      <c r="D70" s="22" t="s">
        <v>87</v>
      </c>
      <c r="E70" s="23"/>
      <c r="F70" s="23"/>
      <c r="G70" s="23">
        <f>E70-F70</f>
        <v>0</v>
      </c>
      <c r="H70" s="152" t="e">
        <f>F70/E70</f>
        <v>#DIV/0!</v>
      </c>
      <c r="I70" s="23"/>
    </row>
    <row r="71" spans="1:9" ht="15.75">
      <c r="A71" s="39"/>
      <c r="B71" s="21">
        <v>2</v>
      </c>
      <c r="C71" s="40"/>
      <c r="D71" s="22" t="s">
        <v>4</v>
      </c>
      <c r="E71" s="42">
        <v>6000</v>
      </c>
      <c r="F71" s="42">
        <v>5305.3</v>
      </c>
      <c r="G71" s="23">
        <f aca="true" t="shared" si="2" ref="G71:G133">E71-F71</f>
        <v>694.6999999999998</v>
      </c>
      <c r="H71" s="152">
        <f aca="true" t="shared" si="3" ref="H71:H133">F71/E71</f>
        <v>0.8842166666666667</v>
      </c>
      <c r="I71" s="42"/>
    </row>
    <row r="72" spans="1:9" ht="15.75">
      <c r="A72" s="39"/>
      <c r="B72" s="21">
        <v>3</v>
      </c>
      <c r="C72" s="40"/>
      <c r="D72" s="22" t="s">
        <v>5</v>
      </c>
      <c r="E72" s="42">
        <v>36000</v>
      </c>
      <c r="F72" s="42">
        <v>25739.145</v>
      </c>
      <c r="G72" s="23">
        <f t="shared" si="2"/>
        <v>10260.855</v>
      </c>
      <c r="H72" s="152">
        <f t="shared" si="3"/>
        <v>0.71497625</v>
      </c>
      <c r="I72" s="42"/>
    </row>
    <row r="73" spans="1:9" ht="15.75">
      <c r="A73" s="37"/>
      <c r="B73" s="17">
        <v>4</v>
      </c>
      <c r="C73" s="38"/>
      <c r="D73" s="18" t="s">
        <v>6</v>
      </c>
      <c r="E73" s="19"/>
      <c r="F73" s="19"/>
      <c r="G73" s="23">
        <f t="shared" si="2"/>
        <v>0</v>
      </c>
      <c r="H73" s="152" t="e">
        <f t="shared" si="3"/>
        <v>#DIV/0!</v>
      </c>
      <c r="I73" s="25"/>
    </row>
    <row r="74" spans="1:9" ht="15">
      <c r="A74" s="37"/>
      <c r="B74" s="17"/>
      <c r="C74" s="38">
        <v>1</v>
      </c>
      <c r="D74" s="24" t="s">
        <v>17</v>
      </c>
      <c r="E74" s="25">
        <v>6500</v>
      </c>
      <c r="F74" s="25">
        <v>4633.079</v>
      </c>
      <c r="G74" s="23">
        <f t="shared" si="2"/>
        <v>1866.9210000000003</v>
      </c>
      <c r="H74" s="152">
        <f t="shared" si="3"/>
        <v>0.7127813846153845</v>
      </c>
      <c r="I74" s="25"/>
    </row>
    <row r="75" spans="1:9" ht="15">
      <c r="A75" s="39"/>
      <c r="B75" s="21"/>
      <c r="C75" s="40">
        <v>2</v>
      </c>
      <c r="D75" s="41" t="s">
        <v>46</v>
      </c>
      <c r="E75" s="42">
        <v>7500</v>
      </c>
      <c r="F75" s="42">
        <v>5017.95</v>
      </c>
      <c r="G75" s="23">
        <f t="shared" si="2"/>
        <v>2482.05</v>
      </c>
      <c r="H75" s="152">
        <f t="shared" si="3"/>
        <v>0.66906</v>
      </c>
      <c r="I75" s="42"/>
    </row>
    <row r="76" spans="1:9" ht="15.75">
      <c r="A76" s="37"/>
      <c r="B76" s="17">
        <v>5</v>
      </c>
      <c r="C76" s="38"/>
      <c r="D76" s="18" t="s">
        <v>7</v>
      </c>
      <c r="E76" s="19"/>
      <c r="F76" s="19"/>
      <c r="G76" s="23"/>
      <c r="H76" s="152"/>
      <c r="I76" s="25"/>
    </row>
    <row r="77" spans="1:9" ht="15">
      <c r="A77" s="39"/>
      <c r="B77" s="21"/>
      <c r="C77" s="40">
        <v>1</v>
      </c>
      <c r="D77" s="41" t="s">
        <v>18</v>
      </c>
      <c r="E77" s="42">
        <v>3000</v>
      </c>
      <c r="F77" s="42">
        <v>882.94</v>
      </c>
      <c r="G77" s="23">
        <f t="shared" si="2"/>
        <v>2117.06</v>
      </c>
      <c r="H77" s="152">
        <f t="shared" si="3"/>
        <v>0.29431333333333337</v>
      </c>
      <c r="I77" s="42"/>
    </row>
    <row r="78" spans="1:9" ht="15.75">
      <c r="A78" s="37"/>
      <c r="B78" s="17">
        <v>6</v>
      </c>
      <c r="C78" s="38"/>
      <c r="D78" s="18" t="s">
        <v>8</v>
      </c>
      <c r="E78" s="19"/>
      <c r="F78" s="19"/>
      <c r="G78" s="23"/>
      <c r="H78" s="152"/>
      <c r="I78" s="25"/>
    </row>
    <row r="79" spans="1:9" ht="15">
      <c r="A79" s="37"/>
      <c r="B79" s="17"/>
      <c r="C79" s="38">
        <v>1</v>
      </c>
      <c r="D79" s="24" t="s">
        <v>19</v>
      </c>
      <c r="E79" s="25">
        <v>2000</v>
      </c>
      <c r="F79" s="25">
        <v>1918</v>
      </c>
      <c r="G79" s="23">
        <f t="shared" si="2"/>
        <v>82</v>
      </c>
      <c r="H79" s="152">
        <f t="shared" si="3"/>
        <v>0.959</v>
      </c>
      <c r="I79" s="25"/>
    </row>
    <row r="80" spans="1:9" ht="12.75">
      <c r="A80" s="37"/>
      <c r="B80" s="17"/>
      <c r="C80" s="38">
        <v>3</v>
      </c>
      <c r="D80" s="61" t="s">
        <v>94</v>
      </c>
      <c r="E80" s="25">
        <v>8000</v>
      </c>
      <c r="F80" s="25">
        <v>4738.8</v>
      </c>
      <c r="G80" s="23">
        <f t="shared" si="2"/>
        <v>3261.2</v>
      </c>
      <c r="H80" s="152">
        <f t="shared" si="3"/>
        <v>0.59235</v>
      </c>
      <c r="I80" s="25"/>
    </row>
    <row r="81" spans="1:9" ht="15">
      <c r="A81" s="39"/>
      <c r="B81" s="21"/>
      <c r="C81" s="40">
        <v>4</v>
      </c>
      <c r="D81" s="41" t="s">
        <v>71</v>
      </c>
      <c r="E81" s="42">
        <v>200</v>
      </c>
      <c r="F81" s="42"/>
      <c r="G81" s="23">
        <f t="shared" si="2"/>
        <v>200</v>
      </c>
      <c r="H81" s="152">
        <f t="shared" si="3"/>
        <v>0</v>
      </c>
      <c r="I81" s="42"/>
    </row>
    <row r="82" spans="1:9" ht="15.75">
      <c r="A82" s="37"/>
      <c r="B82" s="17">
        <v>7</v>
      </c>
      <c r="C82" s="38"/>
      <c r="D82" s="18" t="s">
        <v>9</v>
      </c>
      <c r="E82" s="19"/>
      <c r="F82" s="19"/>
      <c r="G82" s="23"/>
      <c r="H82" s="152"/>
      <c r="I82" s="25"/>
    </row>
    <row r="83" spans="1:9" ht="15">
      <c r="A83" s="37"/>
      <c r="B83" s="17"/>
      <c r="C83" s="38">
        <v>1</v>
      </c>
      <c r="D83" s="24" t="s">
        <v>32</v>
      </c>
      <c r="E83" s="25">
        <v>500</v>
      </c>
      <c r="F83" s="25"/>
      <c r="G83" s="23">
        <f t="shared" si="2"/>
        <v>500</v>
      </c>
      <c r="H83" s="152">
        <f t="shared" si="3"/>
        <v>0</v>
      </c>
      <c r="I83" s="25"/>
    </row>
    <row r="84" spans="1:9" ht="15">
      <c r="A84" s="37"/>
      <c r="B84" s="17"/>
      <c r="C84" s="38">
        <v>2</v>
      </c>
      <c r="D84" s="128" t="s">
        <v>158</v>
      </c>
      <c r="E84" s="25"/>
      <c r="F84" s="25"/>
      <c r="G84" s="23">
        <f t="shared" si="2"/>
        <v>0</v>
      </c>
      <c r="H84" s="152" t="e">
        <f t="shared" si="3"/>
        <v>#DIV/0!</v>
      </c>
      <c r="I84" s="25"/>
    </row>
    <row r="85" spans="1:9" ht="15">
      <c r="A85" s="37"/>
      <c r="B85" s="17"/>
      <c r="C85" s="38">
        <v>99</v>
      </c>
      <c r="D85" s="128" t="s">
        <v>193</v>
      </c>
      <c r="E85" s="25">
        <v>4500</v>
      </c>
      <c r="F85" s="25">
        <v>2959.226</v>
      </c>
      <c r="G85" s="23">
        <f t="shared" si="2"/>
        <v>1540.774</v>
      </c>
      <c r="H85" s="152">
        <f t="shared" si="3"/>
        <v>0.6576057777777778</v>
      </c>
      <c r="I85" s="25"/>
    </row>
    <row r="86" spans="1:9" ht="15.75">
      <c r="A86" s="37"/>
      <c r="B86" s="17">
        <v>8</v>
      </c>
      <c r="C86" s="38"/>
      <c r="D86" s="18" t="s">
        <v>10</v>
      </c>
      <c r="E86" s="19"/>
      <c r="F86" s="19"/>
      <c r="G86" s="23"/>
      <c r="H86" s="152"/>
      <c r="I86" s="25"/>
    </row>
    <row r="87" spans="1:9" ht="15">
      <c r="A87" s="37"/>
      <c r="B87" s="17"/>
      <c r="C87" s="38">
        <v>1</v>
      </c>
      <c r="D87" s="24" t="s">
        <v>20</v>
      </c>
      <c r="E87" s="25">
        <v>2000</v>
      </c>
      <c r="F87" s="25">
        <v>1647.776</v>
      </c>
      <c r="G87" s="23">
        <f t="shared" si="2"/>
        <v>352.22399999999993</v>
      </c>
      <c r="H87" s="152">
        <f t="shared" si="3"/>
        <v>0.8238880000000001</v>
      </c>
      <c r="I87" s="25"/>
    </row>
    <row r="88" spans="1:9" ht="15">
      <c r="A88" s="37"/>
      <c r="B88" s="17"/>
      <c r="C88" s="38">
        <v>2</v>
      </c>
      <c r="D88" s="24" t="s">
        <v>37</v>
      </c>
      <c r="E88" s="25"/>
      <c r="F88" s="25"/>
      <c r="G88" s="23">
        <f t="shared" si="2"/>
        <v>0</v>
      </c>
      <c r="H88" s="152" t="e">
        <f t="shared" si="3"/>
        <v>#DIV/0!</v>
      </c>
      <c r="I88" s="25"/>
    </row>
    <row r="89" spans="1:9" ht="15">
      <c r="A89" s="37"/>
      <c r="B89" s="17"/>
      <c r="C89" s="38">
        <v>7</v>
      </c>
      <c r="D89" s="24" t="s">
        <v>85</v>
      </c>
      <c r="E89" s="25">
        <v>3000</v>
      </c>
      <c r="F89" s="25">
        <v>50</v>
      </c>
      <c r="G89" s="23">
        <f t="shared" si="2"/>
        <v>2950</v>
      </c>
      <c r="H89" s="152">
        <f t="shared" si="3"/>
        <v>0.016666666666666666</v>
      </c>
      <c r="I89" s="25"/>
    </row>
    <row r="90" spans="1:9" ht="15">
      <c r="A90" s="37"/>
      <c r="B90" s="17"/>
      <c r="C90" s="38">
        <v>9</v>
      </c>
      <c r="D90" s="24" t="s">
        <v>98</v>
      </c>
      <c r="E90" s="25">
        <v>2523.38</v>
      </c>
      <c r="F90" s="25"/>
      <c r="G90" s="23">
        <f t="shared" si="2"/>
        <v>2523.38</v>
      </c>
      <c r="H90" s="152">
        <f t="shared" si="3"/>
        <v>0</v>
      </c>
      <c r="I90" s="25"/>
    </row>
    <row r="91" spans="1:9" ht="15">
      <c r="A91" s="37"/>
      <c r="B91" s="17"/>
      <c r="C91" s="38">
        <v>99</v>
      </c>
      <c r="D91" s="24" t="s">
        <v>65</v>
      </c>
      <c r="E91" s="25">
        <v>5272.51</v>
      </c>
      <c r="F91" s="25">
        <v>3068</v>
      </c>
      <c r="G91" s="23">
        <f t="shared" si="2"/>
        <v>2204.51</v>
      </c>
      <c r="H91" s="152">
        <f t="shared" si="3"/>
        <v>0.5818860466836479</v>
      </c>
      <c r="I91" s="25"/>
    </row>
    <row r="92" spans="1:9" ht="15.75">
      <c r="A92" s="39"/>
      <c r="B92" s="21">
        <v>9</v>
      </c>
      <c r="C92" s="40"/>
      <c r="D92" s="22" t="s">
        <v>11</v>
      </c>
      <c r="E92" s="23"/>
      <c r="F92" s="23"/>
      <c r="G92" s="23"/>
      <c r="H92" s="152"/>
      <c r="I92" s="42"/>
    </row>
    <row r="93" spans="1:9" ht="15">
      <c r="A93" s="39"/>
      <c r="B93" s="21"/>
      <c r="C93" s="40">
        <v>1</v>
      </c>
      <c r="D93" s="41" t="s">
        <v>21</v>
      </c>
      <c r="E93" s="42">
        <v>200</v>
      </c>
      <c r="F93" s="42"/>
      <c r="G93" s="23">
        <f t="shared" si="2"/>
        <v>200</v>
      </c>
      <c r="H93" s="152">
        <f t="shared" si="3"/>
        <v>0</v>
      </c>
      <c r="I93" s="42"/>
    </row>
    <row r="94" spans="1:9" ht="15.75">
      <c r="A94" s="62"/>
      <c r="B94" s="9">
        <v>10</v>
      </c>
      <c r="C94" s="63"/>
      <c r="D94" s="10" t="s">
        <v>12</v>
      </c>
      <c r="E94" s="11"/>
      <c r="F94" s="11"/>
      <c r="G94" s="23"/>
      <c r="H94" s="152"/>
      <c r="I94" s="87"/>
    </row>
    <row r="95" spans="1:9" ht="15">
      <c r="A95" s="43"/>
      <c r="B95" s="13"/>
      <c r="C95" s="44">
        <v>1</v>
      </c>
      <c r="D95" s="79" t="s">
        <v>22</v>
      </c>
      <c r="E95" s="71">
        <v>6000</v>
      </c>
      <c r="F95" s="71">
        <v>5441.807</v>
      </c>
      <c r="G95" s="23">
        <f t="shared" si="2"/>
        <v>558.1930000000002</v>
      </c>
      <c r="H95" s="152">
        <f t="shared" si="3"/>
        <v>0.9069678333333333</v>
      </c>
      <c r="I95" s="71"/>
    </row>
    <row r="96" spans="1:9" ht="15">
      <c r="A96" s="37"/>
      <c r="B96" s="17"/>
      <c r="C96" s="38">
        <v>2</v>
      </c>
      <c r="D96" s="24" t="s">
        <v>23</v>
      </c>
      <c r="E96" s="25">
        <v>2500</v>
      </c>
      <c r="F96" s="25">
        <v>422.936</v>
      </c>
      <c r="G96" s="23">
        <f t="shared" si="2"/>
        <v>2077.064</v>
      </c>
      <c r="H96" s="152">
        <f t="shared" si="3"/>
        <v>0.1691744</v>
      </c>
      <c r="I96" s="25"/>
    </row>
    <row r="97" spans="1:9" ht="15">
      <c r="A97" s="39"/>
      <c r="B97" s="21"/>
      <c r="C97" s="40">
        <v>3</v>
      </c>
      <c r="D97" s="100" t="s">
        <v>159</v>
      </c>
      <c r="E97" s="42">
        <v>8000</v>
      </c>
      <c r="F97" s="42">
        <v>6638.198</v>
      </c>
      <c r="G97" s="23">
        <f t="shared" si="2"/>
        <v>1361.8019999999997</v>
      </c>
      <c r="H97" s="152">
        <f t="shared" si="3"/>
        <v>0.82977475</v>
      </c>
      <c r="I97" s="42"/>
    </row>
    <row r="98" spans="1:9" ht="15">
      <c r="A98" s="37"/>
      <c r="B98" s="17"/>
      <c r="C98" s="38">
        <v>4</v>
      </c>
      <c r="D98" s="24" t="s">
        <v>88</v>
      </c>
      <c r="E98" s="25">
        <v>1000</v>
      </c>
      <c r="F98" s="25"/>
      <c r="G98" s="23">
        <f t="shared" si="2"/>
        <v>1000</v>
      </c>
      <c r="H98" s="152">
        <f t="shared" si="3"/>
        <v>0</v>
      </c>
      <c r="I98" s="25"/>
    </row>
    <row r="99" spans="1:9" ht="15">
      <c r="A99" s="37"/>
      <c r="B99" s="17"/>
      <c r="C99" s="38">
        <v>5</v>
      </c>
      <c r="D99" s="24" t="s">
        <v>89</v>
      </c>
      <c r="E99" s="25">
        <v>8000</v>
      </c>
      <c r="F99" s="25">
        <v>1560</v>
      </c>
      <c r="G99" s="23">
        <f t="shared" si="2"/>
        <v>6440</v>
      </c>
      <c r="H99" s="152">
        <f t="shared" si="3"/>
        <v>0.195</v>
      </c>
      <c r="I99" s="25"/>
    </row>
    <row r="100" spans="1:9" ht="15">
      <c r="A100" s="37"/>
      <c r="B100" s="17"/>
      <c r="C100" s="38">
        <v>99</v>
      </c>
      <c r="D100" s="24" t="s">
        <v>36</v>
      </c>
      <c r="E100" s="25"/>
      <c r="F100" s="25"/>
      <c r="G100" s="23"/>
      <c r="H100" s="152"/>
      <c r="I100" s="25"/>
    </row>
    <row r="101" spans="1:9" ht="17.25" customHeight="1">
      <c r="A101" s="37"/>
      <c r="B101" s="17">
        <v>11</v>
      </c>
      <c r="C101" s="38"/>
      <c r="D101" s="18" t="s">
        <v>30</v>
      </c>
      <c r="E101" s="19"/>
      <c r="F101" s="19"/>
      <c r="G101" s="23"/>
      <c r="H101" s="152"/>
      <c r="I101" s="25"/>
    </row>
    <row r="102" spans="1:9" ht="15">
      <c r="A102" s="37"/>
      <c r="B102" s="17"/>
      <c r="C102" s="38">
        <v>1</v>
      </c>
      <c r="D102" s="24" t="s">
        <v>91</v>
      </c>
      <c r="E102" s="25">
        <v>1000</v>
      </c>
      <c r="F102" s="25">
        <v>108</v>
      </c>
      <c r="G102" s="23">
        <f t="shared" si="2"/>
        <v>892</v>
      </c>
      <c r="H102" s="152">
        <f t="shared" si="3"/>
        <v>0.108</v>
      </c>
      <c r="I102" s="25"/>
    </row>
    <row r="103" spans="1:9" ht="15.75">
      <c r="A103" s="37"/>
      <c r="B103" s="17">
        <v>12</v>
      </c>
      <c r="C103" s="38"/>
      <c r="D103" s="18" t="s">
        <v>93</v>
      </c>
      <c r="E103" s="25"/>
      <c r="F103" s="25"/>
      <c r="G103" s="23"/>
      <c r="H103" s="152"/>
      <c r="I103" s="25"/>
    </row>
    <row r="104" spans="1:9" ht="15.75">
      <c r="A104" s="37"/>
      <c r="B104" s="17">
        <v>13</v>
      </c>
      <c r="C104" s="38"/>
      <c r="D104" s="18" t="s">
        <v>13</v>
      </c>
      <c r="E104" s="25">
        <v>2500</v>
      </c>
      <c r="F104" s="25">
        <v>1723.4</v>
      </c>
      <c r="G104" s="23">
        <f t="shared" si="2"/>
        <v>776.5999999999999</v>
      </c>
      <c r="H104" s="152">
        <f t="shared" si="3"/>
        <v>0.6893600000000001</v>
      </c>
      <c r="I104" s="25"/>
    </row>
    <row r="105" spans="1:9" ht="15.75">
      <c r="A105" s="37"/>
      <c r="B105" s="17">
        <v>14</v>
      </c>
      <c r="C105" s="38"/>
      <c r="D105" s="18" t="s">
        <v>14</v>
      </c>
      <c r="E105" s="19"/>
      <c r="F105" s="19"/>
      <c r="G105" s="23"/>
      <c r="H105" s="152"/>
      <c r="I105" s="25"/>
    </row>
    <row r="106" spans="1:9" ht="15">
      <c r="A106" s="37"/>
      <c r="B106" s="17"/>
      <c r="C106" s="38">
        <v>1</v>
      </c>
      <c r="D106" s="24" t="s">
        <v>31</v>
      </c>
      <c r="E106" s="25">
        <v>100</v>
      </c>
      <c r="F106" s="25"/>
      <c r="G106" s="23">
        <f t="shared" si="2"/>
        <v>100</v>
      </c>
      <c r="H106" s="152">
        <f t="shared" si="3"/>
        <v>0</v>
      </c>
      <c r="I106" s="25"/>
    </row>
    <row r="107" spans="1:9" ht="15.75">
      <c r="A107" s="37"/>
      <c r="B107" s="17">
        <v>15</v>
      </c>
      <c r="C107" s="38"/>
      <c r="D107" s="18" t="s">
        <v>38</v>
      </c>
      <c r="E107" s="19"/>
      <c r="F107" s="19"/>
      <c r="G107" s="23"/>
      <c r="H107" s="152"/>
      <c r="I107" s="25"/>
    </row>
    <row r="108" spans="1:9" ht="15">
      <c r="A108" s="37"/>
      <c r="B108" s="17"/>
      <c r="C108" s="38">
        <v>1</v>
      </c>
      <c r="D108" s="24" t="s">
        <v>39</v>
      </c>
      <c r="E108" s="25">
        <v>700</v>
      </c>
      <c r="F108" s="25"/>
      <c r="G108" s="23">
        <f t="shared" si="2"/>
        <v>700</v>
      </c>
      <c r="H108" s="152">
        <f t="shared" si="3"/>
        <v>0</v>
      </c>
      <c r="I108" s="25"/>
    </row>
    <row r="109" spans="1:9" ht="15">
      <c r="A109" s="37"/>
      <c r="B109" s="17"/>
      <c r="C109" s="38">
        <v>99</v>
      </c>
      <c r="D109" s="24" t="s">
        <v>47</v>
      </c>
      <c r="E109" s="25">
        <v>2800</v>
      </c>
      <c r="F109" s="25">
        <v>2755.946</v>
      </c>
      <c r="G109" s="23">
        <f t="shared" si="2"/>
        <v>44.05400000000009</v>
      </c>
      <c r="H109" s="152">
        <f t="shared" si="3"/>
        <v>0.9842664285714285</v>
      </c>
      <c r="I109" s="25"/>
    </row>
    <row r="110" spans="1:9" ht="15.75">
      <c r="A110" s="39"/>
      <c r="B110" s="21">
        <v>16</v>
      </c>
      <c r="C110" s="40"/>
      <c r="D110" s="22" t="s">
        <v>15</v>
      </c>
      <c r="E110" s="42">
        <v>800</v>
      </c>
      <c r="F110" s="42">
        <v>688</v>
      </c>
      <c r="G110" s="23">
        <f t="shared" si="2"/>
        <v>112</v>
      </c>
      <c r="H110" s="152">
        <f t="shared" si="3"/>
        <v>0.86</v>
      </c>
      <c r="I110" s="42"/>
    </row>
    <row r="111" spans="1:9" ht="15.75">
      <c r="A111" s="39"/>
      <c r="B111" s="21">
        <v>17</v>
      </c>
      <c r="C111" s="40"/>
      <c r="D111" s="22" t="s">
        <v>48</v>
      </c>
      <c r="E111" s="42">
        <v>7200</v>
      </c>
      <c r="F111" s="42">
        <v>6825.2</v>
      </c>
      <c r="G111" s="23">
        <f t="shared" si="2"/>
        <v>374.8000000000002</v>
      </c>
      <c r="H111" s="152">
        <f t="shared" si="3"/>
        <v>0.9479444444444444</v>
      </c>
      <c r="I111" s="42"/>
    </row>
    <row r="112" spans="1:9" ht="15.75">
      <c r="A112" s="39"/>
      <c r="B112" s="21">
        <v>18</v>
      </c>
      <c r="C112" s="40"/>
      <c r="D112" s="22" t="s">
        <v>49</v>
      </c>
      <c r="E112" s="42">
        <v>1000</v>
      </c>
      <c r="F112" s="42"/>
      <c r="G112" s="23">
        <f t="shared" si="2"/>
        <v>1000</v>
      </c>
      <c r="H112" s="152">
        <f t="shared" si="3"/>
        <v>0</v>
      </c>
      <c r="I112" s="42"/>
    </row>
    <row r="113" spans="1:9" ht="15.75">
      <c r="A113" s="37"/>
      <c r="B113" s="17">
        <v>19</v>
      </c>
      <c r="C113" s="38"/>
      <c r="D113" s="18" t="s">
        <v>24</v>
      </c>
      <c r="E113" s="25"/>
      <c r="F113" s="25"/>
      <c r="G113" s="23"/>
      <c r="H113" s="152"/>
      <c r="I113" s="25"/>
    </row>
    <row r="114" spans="1:9" ht="15">
      <c r="A114" s="37"/>
      <c r="B114" s="17"/>
      <c r="C114" s="38">
        <v>1</v>
      </c>
      <c r="D114" s="24" t="s">
        <v>25</v>
      </c>
      <c r="E114" s="25">
        <v>12000</v>
      </c>
      <c r="F114" s="25">
        <v>11115.048</v>
      </c>
      <c r="G114" s="23">
        <f t="shared" si="2"/>
        <v>884.9519999999993</v>
      </c>
      <c r="H114" s="152">
        <f t="shared" si="3"/>
        <v>0.926254</v>
      </c>
      <c r="I114" s="25"/>
    </row>
    <row r="115" spans="1:9" ht="15">
      <c r="A115" s="39"/>
      <c r="B115" s="21"/>
      <c r="C115" s="40">
        <v>2</v>
      </c>
      <c r="D115" s="41" t="s">
        <v>50</v>
      </c>
      <c r="E115" s="42">
        <v>1000</v>
      </c>
      <c r="F115" s="42"/>
      <c r="G115" s="23">
        <f t="shared" si="2"/>
        <v>1000</v>
      </c>
      <c r="H115" s="152">
        <f t="shared" si="3"/>
        <v>0</v>
      </c>
      <c r="I115" s="42"/>
    </row>
    <row r="116" spans="1:9" ht="15">
      <c r="A116" s="39"/>
      <c r="B116" s="21"/>
      <c r="C116" s="40">
        <v>3</v>
      </c>
      <c r="D116" s="41" t="s">
        <v>40</v>
      </c>
      <c r="E116" s="42">
        <v>1000</v>
      </c>
      <c r="F116" s="42"/>
      <c r="G116" s="23">
        <f t="shared" si="2"/>
        <v>1000</v>
      </c>
      <c r="H116" s="152">
        <f t="shared" si="3"/>
        <v>0</v>
      </c>
      <c r="I116" s="42"/>
    </row>
    <row r="117" spans="1:9" ht="15">
      <c r="A117" s="39"/>
      <c r="B117" s="21"/>
      <c r="C117" s="40">
        <v>99</v>
      </c>
      <c r="D117" s="41" t="s">
        <v>92</v>
      </c>
      <c r="E117" s="42">
        <v>5000</v>
      </c>
      <c r="F117" s="42">
        <v>2303.25</v>
      </c>
      <c r="G117" s="23">
        <f t="shared" si="2"/>
        <v>2696.75</v>
      </c>
      <c r="H117" s="152">
        <f t="shared" si="3"/>
        <v>0.46065</v>
      </c>
      <c r="I117" s="42"/>
    </row>
    <row r="118" spans="1:9" ht="15.75">
      <c r="A118" s="39"/>
      <c r="B118" s="21">
        <v>20</v>
      </c>
      <c r="C118" s="40"/>
      <c r="D118" s="22" t="s">
        <v>51</v>
      </c>
      <c r="E118" s="23"/>
      <c r="F118" s="23"/>
      <c r="G118" s="23"/>
      <c r="H118" s="152"/>
      <c r="I118" s="42"/>
    </row>
    <row r="119" spans="1:9" ht="15">
      <c r="A119" s="39"/>
      <c r="B119" s="21"/>
      <c r="C119" s="40">
        <v>99</v>
      </c>
      <c r="D119" s="41" t="s">
        <v>72</v>
      </c>
      <c r="E119" s="42"/>
      <c r="F119" s="42"/>
      <c r="G119" s="23"/>
      <c r="H119" s="152"/>
      <c r="I119" s="42"/>
    </row>
    <row r="120" spans="1:9" ht="15.75">
      <c r="A120" s="39"/>
      <c r="B120" s="21">
        <v>21</v>
      </c>
      <c r="C120" s="40"/>
      <c r="D120" s="22" t="s">
        <v>52</v>
      </c>
      <c r="E120" s="23"/>
      <c r="F120" s="23"/>
      <c r="G120" s="23"/>
      <c r="H120" s="152"/>
      <c r="I120" s="42"/>
    </row>
    <row r="121" spans="1:9" ht="15">
      <c r="A121" s="39"/>
      <c r="B121" s="21"/>
      <c r="C121" s="40">
        <v>1</v>
      </c>
      <c r="D121" s="41" t="s">
        <v>53</v>
      </c>
      <c r="E121" s="42">
        <v>7000</v>
      </c>
      <c r="F121" s="42">
        <v>315.81</v>
      </c>
      <c r="G121" s="23">
        <f t="shared" si="2"/>
        <v>6684.19</v>
      </c>
      <c r="H121" s="152">
        <f t="shared" si="3"/>
        <v>0.04511571428571429</v>
      </c>
      <c r="I121" s="42"/>
    </row>
    <row r="122" spans="1:9" ht="15">
      <c r="A122" s="39"/>
      <c r="B122" s="21"/>
      <c r="C122" s="40">
        <v>2</v>
      </c>
      <c r="D122" s="41" t="s">
        <v>86</v>
      </c>
      <c r="E122" s="42">
        <v>2000</v>
      </c>
      <c r="F122" s="42"/>
      <c r="G122" s="23">
        <f t="shared" si="2"/>
        <v>2000</v>
      </c>
      <c r="H122" s="152">
        <f t="shared" si="3"/>
        <v>0</v>
      </c>
      <c r="I122" s="42"/>
    </row>
    <row r="123" spans="1:9" ht="15.75">
      <c r="A123" s="39"/>
      <c r="B123" s="21">
        <v>22</v>
      </c>
      <c r="C123" s="40"/>
      <c r="D123" s="22" t="s">
        <v>54</v>
      </c>
      <c r="E123" s="42">
        <v>2000</v>
      </c>
      <c r="F123" s="42"/>
      <c r="G123" s="23">
        <f t="shared" si="2"/>
        <v>2000</v>
      </c>
      <c r="H123" s="152">
        <f t="shared" si="3"/>
        <v>0</v>
      </c>
      <c r="I123" s="42"/>
    </row>
    <row r="124" spans="1:9" ht="15.75">
      <c r="A124" s="37"/>
      <c r="B124" s="17">
        <v>23</v>
      </c>
      <c r="C124" s="38"/>
      <c r="D124" s="18" t="s">
        <v>26</v>
      </c>
      <c r="E124" s="19"/>
      <c r="F124" s="19"/>
      <c r="G124" s="23"/>
      <c r="H124" s="152"/>
      <c r="I124" s="25"/>
    </row>
    <row r="125" spans="1:9" ht="15.75" thickBot="1">
      <c r="A125" s="88"/>
      <c r="B125" s="89"/>
      <c r="C125" s="90">
        <v>2</v>
      </c>
      <c r="D125" s="91" t="s">
        <v>55</v>
      </c>
      <c r="E125" s="92">
        <v>9500</v>
      </c>
      <c r="F125" s="92">
        <v>9187.16</v>
      </c>
      <c r="G125" s="23">
        <f t="shared" si="2"/>
        <v>312.84000000000015</v>
      </c>
      <c r="H125" s="152">
        <f t="shared" si="3"/>
        <v>0.9670694736842105</v>
      </c>
      <c r="I125" s="92"/>
    </row>
    <row r="126" spans="1:9" ht="21.75" customHeight="1">
      <c r="A126" s="93"/>
      <c r="B126" s="94">
        <v>24</v>
      </c>
      <c r="C126" s="95"/>
      <c r="D126" s="96" t="s">
        <v>27</v>
      </c>
      <c r="E126" s="97"/>
      <c r="F126" s="97"/>
      <c r="G126" s="23">
        <f t="shared" si="2"/>
        <v>0</v>
      </c>
      <c r="H126" s="152"/>
      <c r="I126" s="98"/>
    </row>
    <row r="127" spans="1:9" ht="18" customHeight="1">
      <c r="A127" s="37"/>
      <c r="B127" s="17"/>
      <c r="C127" s="38">
        <v>1</v>
      </c>
      <c r="D127" s="24" t="s">
        <v>66</v>
      </c>
      <c r="E127" s="25"/>
      <c r="F127" s="25"/>
      <c r="G127" s="23">
        <f t="shared" si="2"/>
        <v>0</v>
      </c>
      <c r="H127" s="152"/>
      <c r="I127" s="25"/>
    </row>
    <row r="128" spans="1:9" ht="18.75" customHeight="1">
      <c r="A128" s="37"/>
      <c r="B128" s="17">
        <v>25</v>
      </c>
      <c r="C128" s="38"/>
      <c r="D128" s="18" t="s">
        <v>56</v>
      </c>
      <c r="E128" s="19"/>
      <c r="F128" s="19"/>
      <c r="G128" s="23">
        <f t="shared" si="2"/>
        <v>0</v>
      </c>
      <c r="H128" s="152"/>
      <c r="I128" s="25"/>
    </row>
    <row r="129" spans="1:9" ht="18" customHeight="1">
      <c r="A129" s="37"/>
      <c r="B129" s="17"/>
      <c r="C129" s="38">
        <v>1</v>
      </c>
      <c r="D129" s="24" t="s">
        <v>56</v>
      </c>
      <c r="E129" s="25">
        <v>1000</v>
      </c>
      <c r="F129" s="25"/>
      <c r="G129" s="23">
        <f t="shared" si="2"/>
        <v>1000</v>
      </c>
      <c r="H129" s="152">
        <f t="shared" si="3"/>
        <v>0</v>
      </c>
      <c r="I129" s="25"/>
    </row>
    <row r="130" spans="1:9" ht="18" customHeight="1">
      <c r="A130" s="39"/>
      <c r="B130" s="21"/>
      <c r="C130" s="40">
        <v>2</v>
      </c>
      <c r="D130" s="41" t="s">
        <v>57</v>
      </c>
      <c r="E130" s="42">
        <v>500</v>
      </c>
      <c r="F130" s="42"/>
      <c r="G130" s="23">
        <f t="shared" si="2"/>
        <v>500</v>
      </c>
      <c r="H130" s="152">
        <f t="shared" si="3"/>
        <v>0</v>
      </c>
      <c r="I130" s="42"/>
    </row>
    <row r="131" spans="1:9" ht="20.25" customHeight="1">
      <c r="A131" s="37"/>
      <c r="B131" s="17">
        <v>28</v>
      </c>
      <c r="C131" s="38"/>
      <c r="D131" s="18" t="s">
        <v>58</v>
      </c>
      <c r="E131" s="19"/>
      <c r="F131" s="19"/>
      <c r="G131" s="23">
        <f t="shared" si="2"/>
        <v>0</v>
      </c>
      <c r="H131" s="152"/>
      <c r="I131" s="25"/>
    </row>
    <row r="132" spans="1:9" ht="18" customHeight="1">
      <c r="A132" s="37"/>
      <c r="B132" s="17"/>
      <c r="C132" s="38">
        <v>2</v>
      </c>
      <c r="D132" s="24" t="s">
        <v>67</v>
      </c>
      <c r="E132" s="25">
        <v>1500</v>
      </c>
      <c r="F132" s="25"/>
      <c r="G132" s="23">
        <f t="shared" si="2"/>
        <v>1500</v>
      </c>
      <c r="H132" s="152">
        <f t="shared" si="3"/>
        <v>0</v>
      </c>
      <c r="I132" s="25"/>
    </row>
    <row r="133" spans="1:9" ht="18" customHeight="1">
      <c r="A133" s="39"/>
      <c r="B133" s="21"/>
      <c r="C133" s="40">
        <v>4</v>
      </c>
      <c r="D133" s="41" t="s">
        <v>59</v>
      </c>
      <c r="E133" s="42"/>
      <c r="F133" s="42"/>
      <c r="G133" s="23">
        <f t="shared" si="2"/>
        <v>0</v>
      </c>
      <c r="H133" s="152" t="e">
        <f t="shared" si="3"/>
        <v>#DIV/0!</v>
      </c>
      <c r="I133" s="42"/>
    </row>
    <row r="134" spans="1:9" ht="20.25" customHeight="1">
      <c r="A134" s="37"/>
      <c r="B134" s="17">
        <v>30</v>
      </c>
      <c r="C134" s="38"/>
      <c r="D134" s="18" t="s">
        <v>60</v>
      </c>
      <c r="E134" s="19"/>
      <c r="F134" s="19"/>
      <c r="G134" s="23"/>
      <c r="H134" s="152"/>
      <c r="I134" s="25"/>
    </row>
    <row r="135" spans="1:9" ht="18" customHeight="1">
      <c r="A135" s="37"/>
      <c r="B135" s="17"/>
      <c r="C135" s="38">
        <v>1</v>
      </c>
      <c r="D135" s="24" t="s">
        <v>90</v>
      </c>
      <c r="E135" s="25">
        <v>200</v>
      </c>
      <c r="F135" s="25"/>
      <c r="G135" s="23">
        <f aca="true" t="shared" si="4" ref="G135:G155">E135-F135</f>
        <v>200</v>
      </c>
      <c r="H135" s="152">
        <f aca="true" t="shared" si="5" ref="H135:H156">F135/E135</f>
        <v>0</v>
      </c>
      <c r="I135" s="25"/>
    </row>
    <row r="136" spans="1:9" ht="18" customHeight="1">
      <c r="A136" s="37"/>
      <c r="B136" s="17"/>
      <c r="C136" s="38">
        <v>2</v>
      </c>
      <c r="D136" s="24" t="s">
        <v>61</v>
      </c>
      <c r="E136" s="25">
        <v>200</v>
      </c>
      <c r="F136" s="25">
        <v>199.829</v>
      </c>
      <c r="G136" s="23">
        <f t="shared" si="4"/>
        <v>0.17099999999999227</v>
      </c>
      <c r="H136" s="152">
        <f t="shared" si="5"/>
        <v>0.9991450000000001</v>
      </c>
      <c r="I136" s="25"/>
    </row>
    <row r="137" spans="1:9" ht="18" customHeight="1">
      <c r="A137" s="37"/>
      <c r="B137" s="17">
        <v>31</v>
      </c>
      <c r="C137" s="38"/>
      <c r="D137" s="18" t="s">
        <v>160</v>
      </c>
      <c r="E137" s="25"/>
      <c r="F137" s="25"/>
      <c r="G137" s="23"/>
      <c r="H137" s="152"/>
      <c r="I137" s="25"/>
    </row>
    <row r="138" spans="1:9" ht="21" customHeight="1">
      <c r="A138" s="37"/>
      <c r="B138" s="17">
        <v>39</v>
      </c>
      <c r="C138" s="38"/>
      <c r="D138" s="18" t="s">
        <v>62</v>
      </c>
      <c r="E138" s="25">
        <v>1000</v>
      </c>
      <c r="F138" s="25"/>
      <c r="G138" s="23">
        <f t="shared" si="4"/>
        <v>1000</v>
      </c>
      <c r="H138" s="152">
        <f t="shared" si="5"/>
        <v>0</v>
      </c>
      <c r="I138" s="25"/>
    </row>
    <row r="139" spans="1:9" ht="19.5" customHeight="1">
      <c r="A139" s="37"/>
      <c r="B139" s="17">
        <v>40</v>
      </c>
      <c r="C139" s="38"/>
      <c r="D139" s="18" t="s">
        <v>33</v>
      </c>
      <c r="E139" s="25"/>
      <c r="F139" s="25"/>
      <c r="G139" s="23"/>
      <c r="H139" s="152"/>
      <c r="I139" s="25"/>
    </row>
    <row r="140" spans="1:9" ht="18" customHeight="1">
      <c r="A140" s="39"/>
      <c r="B140" s="21"/>
      <c r="C140" s="40">
        <v>1</v>
      </c>
      <c r="D140" s="41" t="s">
        <v>33</v>
      </c>
      <c r="E140" s="42">
        <v>600</v>
      </c>
      <c r="F140" s="42"/>
      <c r="G140" s="23">
        <f t="shared" si="4"/>
        <v>600</v>
      </c>
      <c r="H140" s="152">
        <f t="shared" si="5"/>
        <v>0</v>
      </c>
      <c r="I140" s="42"/>
    </row>
    <row r="141" spans="1:9" ht="18" customHeight="1">
      <c r="A141" s="39"/>
      <c r="B141" s="21"/>
      <c r="C141" s="40">
        <v>2</v>
      </c>
      <c r="D141" s="41" t="s">
        <v>63</v>
      </c>
      <c r="E141" s="42">
        <v>400</v>
      </c>
      <c r="F141" s="42"/>
      <c r="G141" s="23">
        <f t="shared" si="4"/>
        <v>400</v>
      </c>
      <c r="H141" s="152">
        <f t="shared" si="5"/>
        <v>0</v>
      </c>
      <c r="I141" s="42"/>
    </row>
    <row r="142" spans="1:9" ht="21.75" customHeight="1">
      <c r="A142" s="39"/>
      <c r="B142" s="21">
        <v>41</v>
      </c>
      <c r="C142" s="40"/>
      <c r="D142" s="22" t="s">
        <v>73</v>
      </c>
      <c r="E142" s="42"/>
      <c r="F142" s="42"/>
      <c r="G142" s="23">
        <f t="shared" si="4"/>
        <v>0</v>
      </c>
      <c r="H142" s="152" t="e">
        <f t="shared" si="5"/>
        <v>#DIV/0!</v>
      </c>
      <c r="I142" s="42"/>
    </row>
    <row r="143" spans="1:9" ht="33" customHeight="1">
      <c r="A143" s="37"/>
      <c r="B143" s="17">
        <v>42</v>
      </c>
      <c r="C143" s="38"/>
      <c r="D143" s="68" t="s">
        <v>74</v>
      </c>
      <c r="E143" s="25">
        <v>10000</v>
      </c>
      <c r="F143" s="25">
        <v>6536.573</v>
      </c>
      <c r="G143" s="23">
        <f t="shared" si="4"/>
        <v>3463.4269999999997</v>
      </c>
      <c r="H143" s="152">
        <f t="shared" si="5"/>
        <v>0.6536573</v>
      </c>
      <c r="I143" s="25"/>
    </row>
    <row r="144" spans="1:9" ht="21" customHeight="1">
      <c r="A144" s="37"/>
      <c r="B144" s="17">
        <v>47</v>
      </c>
      <c r="C144" s="38"/>
      <c r="D144" s="68" t="s">
        <v>161</v>
      </c>
      <c r="E144" s="25"/>
      <c r="F144" s="25"/>
      <c r="G144" s="23">
        <f t="shared" si="4"/>
        <v>0</v>
      </c>
      <c r="H144" s="152"/>
      <c r="I144" s="25"/>
    </row>
    <row r="145" spans="1:9" ht="18" customHeight="1">
      <c r="A145" s="37"/>
      <c r="B145" s="17"/>
      <c r="C145" s="38">
        <v>1</v>
      </c>
      <c r="D145" s="24" t="s">
        <v>95</v>
      </c>
      <c r="E145" s="25"/>
      <c r="F145" s="25"/>
      <c r="G145" s="23">
        <f t="shared" si="4"/>
        <v>0</v>
      </c>
      <c r="H145" s="152" t="e">
        <f t="shared" si="5"/>
        <v>#DIV/0!</v>
      </c>
      <c r="I145" s="25"/>
    </row>
    <row r="146" spans="1:9" ht="18" customHeight="1">
      <c r="A146" s="39"/>
      <c r="B146" s="21"/>
      <c r="C146" s="40">
        <v>2</v>
      </c>
      <c r="D146" s="100" t="s">
        <v>101</v>
      </c>
      <c r="E146" s="42">
        <v>1000</v>
      </c>
      <c r="F146" s="42"/>
      <c r="G146" s="23">
        <f t="shared" si="4"/>
        <v>1000</v>
      </c>
      <c r="H146" s="152">
        <f t="shared" si="5"/>
        <v>0</v>
      </c>
      <c r="I146" s="42"/>
    </row>
    <row r="147" spans="1:9" ht="18" customHeight="1">
      <c r="A147" s="39"/>
      <c r="B147" s="21"/>
      <c r="C147" s="40">
        <v>5</v>
      </c>
      <c r="D147" s="100" t="s">
        <v>162</v>
      </c>
      <c r="E147" s="42"/>
      <c r="F147" s="42"/>
      <c r="G147" s="23">
        <f t="shared" si="4"/>
        <v>0</v>
      </c>
      <c r="H147" s="152" t="e">
        <f t="shared" si="5"/>
        <v>#DIV/0!</v>
      </c>
      <c r="I147" s="42"/>
    </row>
    <row r="148" spans="1:9" ht="18" customHeight="1">
      <c r="A148" s="39"/>
      <c r="B148" s="21">
        <v>49</v>
      </c>
      <c r="C148" s="40"/>
      <c r="D148" s="64" t="s">
        <v>75</v>
      </c>
      <c r="E148" s="42">
        <v>500</v>
      </c>
      <c r="F148" s="42"/>
      <c r="G148" s="23">
        <f t="shared" si="4"/>
        <v>500</v>
      </c>
      <c r="H148" s="152">
        <f t="shared" si="5"/>
        <v>0</v>
      </c>
      <c r="I148" s="42"/>
    </row>
    <row r="149" spans="1:9" ht="18" customHeight="1">
      <c r="A149" s="39"/>
      <c r="B149" s="21">
        <v>51</v>
      </c>
      <c r="C149" s="40"/>
      <c r="D149" s="64" t="s">
        <v>163</v>
      </c>
      <c r="E149" s="42"/>
      <c r="F149" s="42"/>
      <c r="G149" s="23">
        <f t="shared" si="4"/>
        <v>0</v>
      </c>
      <c r="H149" s="152" t="e">
        <f t="shared" si="5"/>
        <v>#DIV/0!</v>
      </c>
      <c r="I149" s="42"/>
    </row>
    <row r="150" spans="1:9" ht="18" customHeight="1">
      <c r="A150" s="39"/>
      <c r="B150" s="21">
        <v>53</v>
      </c>
      <c r="C150" s="40"/>
      <c r="D150" s="64" t="s">
        <v>76</v>
      </c>
      <c r="E150" s="23"/>
      <c r="F150" s="23"/>
      <c r="G150" s="23">
        <f t="shared" si="4"/>
        <v>0</v>
      </c>
      <c r="H150" s="152" t="e">
        <f t="shared" si="5"/>
        <v>#DIV/0!</v>
      </c>
      <c r="I150" s="42"/>
    </row>
    <row r="151" spans="1:9" ht="18" customHeight="1">
      <c r="A151" s="39"/>
      <c r="B151" s="21"/>
      <c r="C151" s="65">
        <v>5</v>
      </c>
      <c r="D151" s="66" t="s">
        <v>77</v>
      </c>
      <c r="E151" s="42">
        <v>451.256</v>
      </c>
      <c r="F151" s="42"/>
      <c r="G151" s="23">
        <f t="shared" si="4"/>
        <v>451.256</v>
      </c>
      <c r="H151" s="152">
        <f t="shared" si="5"/>
        <v>0</v>
      </c>
      <c r="I151" s="42"/>
    </row>
    <row r="152" spans="1:9" ht="22.5" customHeight="1">
      <c r="A152" s="37"/>
      <c r="B152" s="17">
        <v>80</v>
      </c>
      <c r="C152" s="67"/>
      <c r="D152" s="68" t="s">
        <v>164</v>
      </c>
      <c r="E152" s="19"/>
      <c r="F152" s="19"/>
      <c r="G152" s="23">
        <f t="shared" si="4"/>
        <v>0</v>
      </c>
      <c r="H152" s="152"/>
      <c r="I152" s="25"/>
    </row>
    <row r="153" spans="1:9" ht="18" customHeight="1">
      <c r="A153" s="43"/>
      <c r="B153" s="13"/>
      <c r="C153" s="69">
        <v>5</v>
      </c>
      <c r="D153" s="129" t="s">
        <v>194</v>
      </c>
      <c r="E153" s="15">
        <v>1653.455</v>
      </c>
      <c r="F153" s="15">
        <v>1653.455</v>
      </c>
      <c r="G153" s="23">
        <f t="shared" si="4"/>
        <v>0</v>
      </c>
      <c r="H153" s="152">
        <f t="shared" si="5"/>
        <v>1</v>
      </c>
      <c r="I153" s="71"/>
    </row>
    <row r="154" spans="1:9" ht="18" customHeight="1">
      <c r="A154" s="43"/>
      <c r="B154" s="13"/>
      <c r="C154" s="69">
        <v>99</v>
      </c>
      <c r="D154" s="70" t="s">
        <v>100</v>
      </c>
      <c r="E154" s="71">
        <v>32699.399</v>
      </c>
      <c r="F154" s="71">
        <v>36699.399</v>
      </c>
      <c r="G154" s="23">
        <f t="shared" si="4"/>
        <v>-3999.9999999999964</v>
      </c>
      <c r="H154" s="152">
        <f t="shared" si="5"/>
        <v>1.12232640728351</v>
      </c>
      <c r="I154" s="71"/>
    </row>
    <row r="155" spans="1:9" ht="18" customHeight="1" thickBot="1">
      <c r="A155" s="43"/>
      <c r="B155" s="13">
        <v>99</v>
      </c>
      <c r="C155" s="69"/>
      <c r="D155" s="111" t="s">
        <v>105</v>
      </c>
      <c r="E155" s="71"/>
      <c r="F155" s="71"/>
      <c r="G155" s="23">
        <f t="shared" si="4"/>
        <v>0</v>
      </c>
      <c r="H155" s="152" t="e">
        <f t="shared" si="5"/>
        <v>#DIV/0!</v>
      </c>
      <c r="I155" s="71"/>
    </row>
    <row r="156" spans="1:9" ht="26.25" customHeight="1" thickBot="1" thickTop="1">
      <c r="A156" s="45"/>
      <c r="B156" s="46"/>
      <c r="C156" s="47"/>
      <c r="D156" s="72" t="s">
        <v>28</v>
      </c>
      <c r="E156" s="49">
        <f>SUM(E69:E154)</f>
        <v>220000</v>
      </c>
      <c r="F156" s="49">
        <f>SUM(F69:F154)</f>
        <v>150134.22699999998</v>
      </c>
      <c r="G156" s="49">
        <f>SUM(G70:G155)</f>
        <v>69865.773</v>
      </c>
      <c r="H156" s="156">
        <f t="shared" si="5"/>
        <v>0.6824283045454544</v>
      </c>
      <c r="I156" s="49">
        <f>SUM(I71:I155)</f>
        <v>0</v>
      </c>
    </row>
    <row r="157" spans="1:9" ht="19.5" customHeight="1">
      <c r="A157" s="73"/>
      <c r="B157" s="74"/>
      <c r="C157" s="74"/>
      <c r="D157" s="5"/>
      <c r="E157" s="75"/>
      <c r="F157" s="75"/>
      <c r="G157" s="75"/>
      <c r="H157" s="75"/>
      <c r="I157" s="76"/>
    </row>
    <row r="158" spans="1:9" ht="19.5" customHeight="1">
      <c r="A158" s="73"/>
      <c r="B158" s="74"/>
      <c r="C158" s="74"/>
      <c r="D158" s="5"/>
      <c r="E158" s="75"/>
      <c r="F158" s="75"/>
      <c r="G158" s="75"/>
      <c r="H158" s="75"/>
      <c r="I158" s="76"/>
    </row>
    <row r="159" spans="1:9" ht="12.75" customHeight="1">
      <c r="A159" s="73"/>
      <c r="B159" s="74"/>
      <c r="C159" s="74"/>
      <c r="D159" s="5"/>
      <c r="E159" s="75"/>
      <c r="F159" s="75"/>
      <c r="G159" s="75"/>
      <c r="H159" s="75"/>
      <c r="I159" s="76"/>
    </row>
    <row r="160" spans="1:9" ht="13.5" customHeight="1">
      <c r="A160" s="73"/>
      <c r="B160" s="74"/>
      <c r="C160" s="74"/>
      <c r="D160" s="5"/>
      <c r="E160" s="75"/>
      <c r="F160" s="75"/>
      <c r="G160" s="75"/>
      <c r="H160" s="75"/>
      <c r="I160" s="76"/>
    </row>
    <row r="161" spans="1:9" ht="19.5" customHeight="1">
      <c r="A161" s="73"/>
      <c r="B161" s="74"/>
      <c r="C161" s="74"/>
      <c r="D161" s="5"/>
      <c r="E161" s="75"/>
      <c r="F161" s="75"/>
      <c r="G161" s="75"/>
      <c r="H161" s="75"/>
      <c r="I161" s="76"/>
    </row>
    <row r="162" spans="1:9" ht="10.5" customHeight="1">
      <c r="A162" s="73"/>
      <c r="B162" s="74"/>
      <c r="C162" s="74"/>
      <c r="D162" s="5"/>
      <c r="E162" s="75"/>
      <c r="F162" s="75"/>
      <c r="G162" s="75"/>
      <c r="H162" s="75"/>
      <c r="I162" s="76"/>
    </row>
    <row r="163" spans="1:9" ht="12.75" customHeight="1">
      <c r="A163" s="73"/>
      <c r="B163" s="74"/>
      <c r="C163" s="74"/>
      <c r="D163" s="5"/>
      <c r="E163" s="75"/>
      <c r="F163" s="75"/>
      <c r="G163" s="75"/>
      <c r="H163" s="75"/>
      <c r="I163" s="76"/>
    </row>
    <row r="164" spans="1:9" ht="10.5" customHeight="1">
      <c r="A164" s="73"/>
      <c r="B164" s="74"/>
      <c r="C164" s="74"/>
      <c r="D164" s="5"/>
      <c r="E164" s="75"/>
      <c r="F164" s="75"/>
      <c r="G164" s="75"/>
      <c r="H164" s="75"/>
      <c r="I164" s="76"/>
    </row>
    <row r="165" spans="1:8" ht="21" thickBot="1">
      <c r="A165" s="73"/>
      <c r="B165" s="104"/>
      <c r="C165" s="104"/>
      <c r="D165" s="105"/>
      <c r="E165" s="106"/>
      <c r="F165" s="75"/>
      <c r="G165" s="75"/>
      <c r="H165" s="107"/>
    </row>
    <row r="166" spans="1:9" ht="21.75" customHeight="1" thickBot="1">
      <c r="A166" s="55">
        <v>3300</v>
      </c>
      <c r="B166" s="56"/>
      <c r="C166" s="57"/>
      <c r="D166" s="77" t="s">
        <v>102</v>
      </c>
      <c r="E166" s="78"/>
      <c r="F166" s="78"/>
      <c r="G166" s="119"/>
      <c r="H166" s="108"/>
      <c r="I166" s="109"/>
    </row>
    <row r="167" spans="1:9" ht="15.75" thickBot="1">
      <c r="A167" s="37"/>
      <c r="B167" s="17">
        <v>2</v>
      </c>
      <c r="C167" s="38">
        <v>1</v>
      </c>
      <c r="D167" s="128" t="s">
        <v>165</v>
      </c>
      <c r="E167" s="19">
        <v>10000</v>
      </c>
      <c r="F167" s="19">
        <v>5525</v>
      </c>
      <c r="G167" s="15">
        <f>E167-F167</f>
        <v>4475</v>
      </c>
      <c r="H167" s="153">
        <f>F167/E167</f>
        <v>0.5525</v>
      </c>
      <c r="I167" s="115"/>
    </row>
    <row r="168" spans="1:9" ht="16.5" thickBot="1">
      <c r="A168" s="43"/>
      <c r="B168" s="13">
        <v>8</v>
      </c>
      <c r="C168" s="44">
        <v>0</v>
      </c>
      <c r="D168" s="14" t="s">
        <v>166</v>
      </c>
      <c r="E168" s="15"/>
      <c r="F168" s="15"/>
      <c r="G168" s="15">
        <f>E168-F168</f>
        <v>0</v>
      </c>
      <c r="H168" s="153" t="e">
        <f>F168/E168</f>
        <v>#DIV/0!</v>
      </c>
      <c r="I168" s="115"/>
    </row>
    <row r="169" spans="1:9" ht="26.25" thickBot="1">
      <c r="A169" s="45"/>
      <c r="B169" s="46"/>
      <c r="C169" s="47"/>
      <c r="D169" s="72" t="s">
        <v>103</v>
      </c>
      <c r="E169" s="49">
        <f>SUM(E167:E168)</f>
        <v>10000</v>
      </c>
      <c r="F169" s="49">
        <f>SUM(F167:F168)</f>
        <v>5525</v>
      </c>
      <c r="G169" s="49">
        <f>SUM(G167:G168)</f>
        <v>4475</v>
      </c>
      <c r="H169" s="153">
        <f>F169/E169</f>
        <v>0.5525</v>
      </c>
      <c r="I169" s="118">
        <f>SUM(I167:I168)</f>
        <v>0</v>
      </c>
    </row>
    <row r="170" spans="1:9" ht="12.75">
      <c r="A170" s="73"/>
      <c r="B170" s="74"/>
      <c r="C170" s="74"/>
      <c r="D170" s="5"/>
      <c r="E170" s="75"/>
      <c r="F170" s="75"/>
      <c r="G170" s="75"/>
      <c r="H170" s="107"/>
      <c r="I170" s="116"/>
    </row>
    <row r="171" spans="1:9" ht="13.5" thickBot="1">
      <c r="A171" s="73"/>
      <c r="B171" s="74"/>
      <c r="C171" s="74"/>
      <c r="D171" s="5"/>
      <c r="E171" s="75"/>
      <c r="F171" s="75"/>
      <c r="G171" s="75"/>
      <c r="H171" s="107"/>
      <c r="I171" s="116"/>
    </row>
    <row r="172" spans="1:9" ht="21" customHeight="1">
      <c r="A172" s="130">
        <v>3302</v>
      </c>
      <c r="B172" s="131"/>
      <c r="C172" s="131"/>
      <c r="D172" s="132" t="s">
        <v>167</v>
      </c>
      <c r="E172" s="98"/>
      <c r="F172" s="98"/>
      <c r="G172" s="98"/>
      <c r="H172" s="133"/>
      <c r="I172" s="134"/>
    </row>
    <row r="173" spans="1:9" ht="15.75" thickBot="1">
      <c r="A173" s="135"/>
      <c r="B173" s="136" t="s">
        <v>168</v>
      </c>
      <c r="C173" s="136" t="s">
        <v>109</v>
      </c>
      <c r="D173" s="100" t="s">
        <v>169</v>
      </c>
      <c r="E173" s="42"/>
      <c r="F173" s="42"/>
      <c r="G173" s="42">
        <f>E173-F173</f>
        <v>0</v>
      </c>
      <c r="H173" s="154" t="e">
        <f>F173/E173</f>
        <v>#DIV/0!</v>
      </c>
      <c r="I173" s="137"/>
    </row>
    <row r="174" spans="1:9" ht="19.5" customHeight="1" thickBot="1">
      <c r="A174" s="138"/>
      <c r="B174" s="139"/>
      <c r="C174" s="139"/>
      <c r="D174" s="140" t="s">
        <v>170</v>
      </c>
      <c r="E174" s="141"/>
      <c r="F174" s="141"/>
      <c r="G174" s="141"/>
      <c r="H174" s="110"/>
      <c r="I174" s="142">
        <f>SUM(I173)</f>
        <v>0</v>
      </c>
    </row>
    <row r="175" spans="1:9" ht="20.25">
      <c r="A175" s="73"/>
      <c r="B175" s="104"/>
      <c r="C175" s="104"/>
      <c r="D175" s="105"/>
      <c r="E175" s="106"/>
      <c r="F175" s="75"/>
      <c r="G175" s="75"/>
      <c r="H175" s="107"/>
      <c r="I175" s="116"/>
    </row>
    <row r="176" spans="1:9" ht="21" thickBot="1">
      <c r="A176" s="73"/>
      <c r="B176" s="104"/>
      <c r="C176" s="104"/>
      <c r="D176" s="105"/>
      <c r="E176" s="106"/>
      <c r="F176" s="75"/>
      <c r="G176" s="75"/>
      <c r="H176" s="107"/>
      <c r="I176" s="116"/>
    </row>
    <row r="177" spans="1:9" ht="26.25" thickBot="1">
      <c r="A177" s="55">
        <v>3304</v>
      </c>
      <c r="B177" s="56"/>
      <c r="C177" s="57"/>
      <c r="D177" s="77" t="s">
        <v>171</v>
      </c>
      <c r="E177" s="78"/>
      <c r="F177" s="78"/>
      <c r="G177" s="119"/>
      <c r="H177" s="108"/>
      <c r="I177" s="115"/>
    </row>
    <row r="178" spans="1:9" ht="18" customHeight="1" thickBot="1">
      <c r="A178" s="39"/>
      <c r="B178" s="21">
        <v>1</v>
      </c>
      <c r="C178" s="40">
        <v>0</v>
      </c>
      <c r="D178" s="22" t="s">
        <v>177</v>
      </c>
      <c r="E178" s="23">
        <v>10000</v>
      </c>
      <c r="F178" s="23">
        <v>4500</v>
      </c>
      <c r="G178" s="15">
        <f>E178-F178</f>
        <v>5500</v>
      </c>
      <c r="H178" s="153">
        <f>F178/E178</f>
        <v>0.45</v>
      </c>
      <c r="I178" s="115"/>
    </row>
    <row r="179" spans="1:9" ht="18" customHeight="1" thickBot="1">
      <c r="A179" s="37"/>
      <c r="B179" s="17">
        <v>3</v>
      </c>
      <c r="C179" s="38">
        <v>0</v>
      </c>
      <c r="D179" s="18" t="s">
        <v>172</v>
      </c>
      <c r="E179" s="19"/>
      <c r="F179" s="19"/>
      <c r="G179" s="15"/>
      <c r="H179" s="153"/>
      <c r="I179" s="115"/>
    </row>
    <row r="180" spans="1:9" ht="18" customHeight="1" thickBot="1">
      <c r="A180" s="43"/>
      <c r="B180" s="13">
        <v>4</v>
      </c>
      <c r="C180" s="44">
        <v>0</v>
      </c>
      <c r="D180" s="14" t="s">
        <v>173</v>
      </c>
      <c r="E180" s="15">
        <v>10000</v>
      </c>
      <c r="F180" s="15">
        <v>900</v>
      </c>
      <c r="G180" s="15">
        <f>E180-F180</f>
        <v>9100</v>
      </c>
      <c r="H180" s="153">
        <f>F180/E180</f>
        <v>0.09</v>
      </c>
      <c r="I180" s="115"/>
    </row>
    <row r="181" spans="1:9" ht="21.75" customHeight="1" thickBot="1">
      <c r="A181" s="45"/>
      <c r="B181" s="46"/>
      <c r="C181" s="47"/>
      <c r="D181" s="72" t="s">
        <v>104</v>
      </c>
      <c r="E181" s="49">
        <f>SUM(E178:E180)</f>
        <v>20000</v>
      </c>
      <c r="F181" s="49">
        <f>SUM(F178:F180)</f>
        <v>5400</v>
      </c>
      <c r="G181" s="49">
        <f>SUM(G178:G180)</f>
        <v>14600</v>
      </c>
      <c r="H181" s="153">
        <f>F181/E181</f>
        <v>0.27</v>
      </c>
      <c r="I181" s="118">
        <f>SUM(I179:I180)</f>
        <v>0</v>
      </c>
    </row>
    <row r="182" ht="12.75">
      <c r="I182" s="116"/>
    </row>
    <row r="183" spans="1:9" ht="21" thickBot="1">
      <c r="A183" s="80"/>
      <c r="B183" s="81"/>
      <c r="C183" s="82"/>
      <c r="D183" s="105"/>
      <c r="E183" s="102"/>
      <c r="F183" s="103"/>
      <c r="G183" s="103"/>
      <c r="H183" s="103"/>
      <c r="I183" s="117"/>
    </row>
    <row r="184" spans="1:9" ht="21.75" customHeight="1">
      <c r="A184" s="55">
        <v>3305</v>
      </c>
      <c r="B184" s="56"/>
      <c r="C184" s="57"/>
      <c r="D184" s="77" t="s">
        <v>29</v>
      </c>
      <c r="E184" s="78"/>
      <c r="F184" s="78"/>
      <c r="G184" s="78"/>
      <c r="H184" s="78"/>
      <c r="I184" s="112"/>
    </row>
    <row r="185" spans="1:9" ht="15.75">
      <c r="A185" s="32"/>
      <c r="B185" s="9">
        <v>2</v>
      </c>
      <c r="C185" s="143"/>
      <c r="D185" s="10" t="s">
        <v>174</v>
      </c>
      <c r="E185" s="126"/>
      <c r="F185" s="126"/>
      <c r="G185" s="126">
        <f>E185-F185</f>
        <v>0</v>
      </c>
      <c r="H185" s="155"/>
      <c r="I185" s="144"/>
    </row>
    <row r="186" spans="1:9" ht="15">
      <c r="A186" s="32"/>
      <c r="B186" s="9"/>
      <c r="C186" s="63">
        <v>3</v>
      </c>
      <c r="D186" s="124" t="s">
        <v>175</v>
      </c>
      <c r="E186" s="87"/>
      <c r="F186" s="87"/>
      <c r="G186" s="126">
        <f aca="true" t="shared" si="6" ref="G186:G198">E186-F186</f>
        <v>0</v>
      </c>
      <c r="H186" s="155"/>
      <c r="I186" s="145"/>
    </row>
    <row r="187" spans="1:9" ht="15">
      <c r="A187" s="32"/>
      <c r="B187" s="9">
        <v>4</v>
      </c>
      <c r="C187" s="63">
        <v>1</v>
      </c>
      <c r="D187" s="124"/>
      <c r="E187" s="87"/>
      <c r="F187" s="87"/>
      <c r="G187" s="126">
        <f t="shared" si="6"/>
        <v>0</v>
      </c>
      <c r="H187" s="155"/>
      <c r="I187" s="145"/>
    </row>
    <row r="188" spans="1:9" ht="12.75" customHeight="1">
      <c r="A188" s="37"/>
      <c r="B188" s="17">
        <v>5</v>
      </c>
      <c r="C188" s="38"/>
      <c r="D188" s="18" t="s">
        <v>78</v>
      </c>
      <c r="E188" s="19"/>
      <c r="F188" s="19"/>
      <c r="G188" s="126">
        <f t="shared" si="6"/>
        <v>0</v>
      </c>
      <c r="H188" s="155"/>
      <c r="I188" s="113"/>
    </row>
    <row r="189" spans="1:9" ht="15">
      <c r="A189" s="37"/>
      <c r="B189" s="17"/>
      <c r="C189" s="38">
        <v>99</v>
      </c>
      <c r="D189" s="24" t="s">
        <v>79</v>
      </c>
      <c r="E189" s="25"/>
      <c r="F189" s="25"/>
      <c r="G189" s="126">
        <f t="shared" si="6"/>
        <v>0</v>
      </c>
      <c r="H189" s="155"/>
      <c r="I189" s="114"/>
    </row>
    <row r="190" spans="1:9" ht="15.75">
      <c r="A190" s="37"/>
      <c r="B190" s="17">
        <v>6</v>
      </c>
      <c r="C190" s="38"/>
      <c r="D190" s="18" t="s">
        <v>80</v>
      </c>
      <c r="E190" s="19"/>
      <c r="F190" s="19"/>
      <c r="G190" s="126">
        <f t="shared" si="6"/>
        <v>0</v>
      </c>
      <c r="H190" s="155"/>
      <c r="I190" s="19"/>
    </row>
    <row r="191" spans="1:9" ht="15">
      <c r="A191" s="43"/>
      <c r="B191" s="13"/>
      <c r="C191" s="44">
        <v>2</v>
      </c>
      <c r="D191" s="79" t="s">
        <v>81</v>
      </c>
      <c r="E191" s="71">
        <v>39000</v>
      </c>
      <c r="F191" s="71">
        <v>17473</v>
      </c>
      <c r="G191" s="126">
        <f t="shared" si="6"/>
        <v>21527</v>
      </c>
      <c r="H191" s="155">
        <f aca="true" t="shared" si="7" ref="H191:H199">F191/E191</f>
        <v>0.448025641025641</v>
      </c>
      <c r="I191" s="71"/>
    </row>
    <row r="192" spans="1:9" ht="15">
      <c r="A192" s="37"/>
      <c r="B192" s="17"/>
      <c r="C192" s="38">
        <v>3</v>
      </c>
      <c r="D192" s="24" t="s">
        <v>82</v>
      </c>
      <c r="E192" s="25"/>
      <c r="F192" s="25"/>
      <c r="G192" s="126">
        <f t="shared" si="6"/>
        <v>0</v>
      </c>
      <c r="H192" s="155"/>
      <c r="I192" s="25"/>
    </row>
    <row r="193" spans="1:9" ht="15">
      <c r="A193" s="37"/>
      <c r="B193" s="17"/>
      <c r="C193" s="38">
        <v>4</v>
      </c>
      <c r="D193" s="24" t="s">
        <v>83</v>
      </c>
      <c r="E193" s="25">
        <v>60000</v>
      </c>
      <c r="F193" s="25">
        <v>43740.4</v>
      </c>
      <c r="G193" s="126">
        <f t="shared" si="6"/>
        <v>16259.599999999999</v>
      </c>
      <c r="H193" s="155">
        <f t="shared" si="7"/>
        <v>0.7290066666666667</v>
      </c>
      <c r="I193" s="25"/>
    </row>
    <row r="194" spans="1:9" ht="15">
      <c r="A194" s="37"/>
      <c r="B194" s="17"/>
      <c r="C194" s="38">
        <v>5</v>
      </c>
      <c r="D194" s="128" t="s">
        <v>178</v>
      </c>
      <c r="E194" s="25">
        <v>70000</v>
      </c>
      <c r="F194" s="25">
        <v>35950</v>
      </c>
      <c r="G194" s="126">
        <f t="shared" si="6"/>
        <v>34050</v>
      </c>
      <c r="H194" s="155">
        <f t="shared" si="7"/>
        <v>0.5135714285714286</v>
      </c>
      <c r="I194" s="25"/>
    </row>
    <row r="195" spans="1:9" ht="15">
      <c r="A195" s="37"/>
      <c r="B195" s="17"/>
      <c r="C195" s="38">
        <v>6</v>
      </c>
      <c r="D195" s="128" t="s">
        <v>179</v>
      </c>
      <c r="E195" s="25">
        <v>100000</v>
      </c>
      <c r="F195" s="25">
        <v>88852.07</v>
      </c>
      <c r="G195" s="126">
        <f t="shared" si="6"/>
        <v>11147.929999999993</v>
      </c>
      <c r="H195" s="155">
        <f t="shared" si="7"/>
        <v>0.8885207</v>
      </c>
      <c r="I195" s="25"/>
    </row>
    <row r="196" spans="1:9" ht="15">
      <c r="A196" s="37"/>
      <c r="B196" s="17"/>
      <c r="C196" s="38">
        <v>7</v>
      </c>
      <c r="D196" s="128" t="s">
        <v>180</v>
      </c>
      <c r="E196" s="25">
        <v>10000</v>
      </c>
      <c r="F196" s="25"/>
      <c r="G196" s="126">
        <f t="shared" si="6"/>
        <v>10000</v>
      </c>
      <c r="H196" s="155">
        <f t="shared" si="7"/>
        <v>0</v>
      </c>
      <c r="I196" s="25"/>
    </row>
    <row r="197" spans="1:9" ht="15" customHeight="1">
      <c r="A197" s="37"/>
      <c r="B197" s="17">
        <v>22</v>
      </c>
      <c r="C197" s="38"/>
      <c r="D197" s="18" t="s">
        <v>68</v>
      </c>
      <c r="E197" s="19"/>
      <c r="F197" s="19"/>
      <c r="G197" s="126"/>
      <c r="H197" s="155"/>
      <c r="I197" s="19"/>
    </row>
    <row r="198" spans="1:9" ht="15.75" thickBot="1">
      <c r="A198" s="37"/>
      <c r="B198" s="17"/>
      <c r="C198" s="38">
        <v>99</v>
      </c>
      <c r="D198" s="24" t="s">
        <v>84</v>
      </c>
      <c r="E198" s="25">
        <v>30000</v>
      </c>
      <c r="F198" s="25">
        <v>11181</v>
      </c>
      <c r="G198" s="126">
        <f t="shared" si="6"/>
        <v>18819</v>
      </c>
      <c r="H198" s="157">
        <f t="shared" si="7"/>
        <v>0.3727</v>
      </c>
      <c r="I198" s="25"/>
    </row>
    <row r="199" spans="1:9" ht="27" thickBot="1" thickTop="1">
      <c r="A199" s="45"/>
      <c r="B199" s="46"/>
      <c r="C199" s="47"/>
      <c r="D199" s="72" t="s">
        <v>64</v>
      </c>
      <c r="E199" s="49">
        <f>SUM(E184:E198)</f>
        <v>309000</v>
      </c>
      <c r="F199" s="49">
        <f>SUM(F184:F198)</f>
        <v>197196.47</v>
      </c>
      <c r="G199" s="49">
        <f>SUM(G166:G198)</f>
        <v>149953.53</v>
      </c>
      <c r="H199" s="158">
        <f t="shared" si="7"/>
        <v>0.6381762783171521</v>
      </c>
      <c r="I199" s="49">
        <f>SUM(I186:I198)</f>
        <v>0</v>
      </c>
    </row>
    <row r="200" spans="1:9" ht="18">
      <c r="A200" s="80"/>
      <c r="B200" s="81"/>
      <c r="C200" s="82"/>
      <c r="D200" s="101"/>
      <c r="E200" s="102"/>
      <c r="F200" s="103"/>
      <c r="G200" s="103"/>
      <c r="H200" s="103"/>
      <c r="I200" s="103"/>
    </row>
    <row r="201" spans="1:9" ht="18">
      <c r="A201" s="80"/>
      <c r="B201" s="81"/>
      <c r="C201" s="82"/>
      <c r="D201" s="101"/>
      <c r="E201" s="102"/>
      <c r="F201" s="103"/>
      <c r="G201" s="103"/>
      <c r="H201" s="103"/>
      <c r="I201" s="103"/>
    </row>
    <row r="202" spans="1:9" ht="25.5">
      <c r="A202" s="83"/>
      <c r="B202" s="84"/>
      <c r="C202" s="85"/>
      <c r="D202" s="3"/>
      <c r="E202" s="86"/>
      <c r="F202" s="86"/>
      <c r="G202" s="86"/>
      <c r="H202" s="86"/>
      <c r="I202" s="86"/>
    </row>
    <row r="203" spans="5:8" ht="12.75">
      <c r="E203" s="1"/>
      <c r="F203" s="1"/>
      <c r="G203" s="1"/>
      <c r="H203" s="1"/>
    </row>
    <row r="204" spans="5:8" ht="12.75">
      <c r="E204" s="1"/>
      <c r="F204" s="1"/>
      <c r="G204" s="1"/>
      <c r="H204" s="1"/>
    </row>
    <row r="205" spans="1:8" ht="25.5">
      <c r="A205" s="2"/>
      <c r="E205" s="1"/>
      <c r="F205" s="1"/>
      <c r="G205" s="1"/>
      <c r="H205" s="1"/>
    </row>
    <row r="206" spans="5:8" ht="12.75">
      <c r="E206" s="1"/>
      <c r="F206" s="1"/>
      <c r="G206" s="1"/>
      <c r="H206" s="1"/>
    </row>
    <row r="207" spans="5:8" ht="12.75">
      <c r="E207" s="1"/>
      <c r="F207" s="1"/>
      <c r="G207" s="1"/>
      <c r="H207" s="1"/>
    </row>
    <row r="208" spans="5:8" ht="12.75">
      <c r="E208" s="1"/>
      <c r="F208" s="1"/>
      <c r="G208" s="1"/>
      <c r="H208" s="1"/>
    </row>
    <row r="209" spans="5:8" ht="12.75">
      <c r="E209" s="1"/>
      <c r="F209" s="1"/>
      <c r="G209" s="1"/>
      <c r="H209" s="1"/>
    </row>
    <row r="210" spans="5:8" ht="12.75">
      <c r="E210" s="1"/>
      <c r="F210" s="1"/>
      <c r="G210" s="1"/>
      <c r="H210" s="1"/>
    </row>
    <row r="211" spans="5:8" ht="12.75">
      <c r="E211" s="1"/>
      <c r="F211" s="1"/>
      <c r="G211" s="1"/>
      <c r="H211" s="1"/>
    </row>
  </sheetData>
  <sheetProtection/>
  <mergeCells count="7">
    <mergeCell ref="A1:I1"/>
    <mergeCell ref="A2:I2"/>
    <mergeCell ref="A6:C6"/>
    <mergeCell ref="A13:C13"/>
    <mergeCell ref="A3:I3"/>
    <mergeCell ref="A5:I5"/>
    <mergeCell ref="A4:I4"/>
  </mergeCells>
  <printOptions horizontalCentered="1"/>
  <pageMargins left="0" right="0" top="0.3937007874015748" bottom="0.13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rightToLeft="1" tabSelected="1" view="pageLayout" zoomScale="110" zoomScalePageLayoutView="110" workbookViewId="0" topLeftCell="A1">
      <selection activeCell="F36" sqref="F36"/>
    </sheetView>
  </sheetViews>
  <sheetFormatPr defaultColWidth="11.421875" defaultRowHeight="12.75"/>
  <cols>
    <col min="1" max="1" width="9.00390625" style="0" customWidth="1"/>
    <col min="2" max="2" width="9.7109375" style="0" customWidth="1"/>
    <col min="3" max="3" width="6.00390625" style="0" customWidth="1"/>
    <col min="4" max="4" width="37.140625" style="0" customWidth="1"/>
    <col min="5" max="5" width="13.8515625" style="0" customWidth="1"/>
    <col min="6" max="6" width="12.421875" style="0" customWidth="1"/>
  </cols>
  <sheetData>
    <row r="1" spans="1:6" ht="18.75" customHeight="1">
      <c r="A1" s="212" t="s">
        <v>206</v>
      </c>
      <c r="B1" s="212"/>
      <c r="C1" s="212"/>
      <c r="D1" s="212"/>
      <c r="E1" s="212"/>
      <c r="F1" s="212"/>
    </row>
    <row r="2" spans="1:6" ht="18.75" customHeight="1">
      <c r="A2" s="212" t="s">
        <v>204</v>
      </c>
      <c r="B2" s="212"/>
      <c r="C2" s="212"/>
      <c r="D2" s="212"/>
      <c r="E2" s="212"/>
      <c r="F2" s="212"/>
    </row>
    <row r="3" spans="1:7" ht="18.75" customHeight="1">
      <c r="A3" s="212" t="s">
        <v>183</v>
      </c>
      <c r="B3" s="212"/>
      <c r="C3" s="212"/>
      <c r="D3" s="212"/>
      <c r="E3" s="212"/>
      <c r="F3" s="212"/>
      <c r="G3" s="160"/>
    </row>
    <row r="4" spans="1:6" ht="18.75" customHeight="1">
      <c r="A4" s="212">
        <v>2022</v>
      </c>
      <c r="B4" s="212"/>
      <c r="C4" s="212"/>
      <c r="D4" s="212"/>
      <c r="E4" s="212"/>
      <c r="F4" s="212"/>
    </row>
    <row r="5" spans="1:6" ht="18.75" customHeight="1">
      <c r="A5" s="212" t="s">
        <v>196</v>
      </c>
      <c r="B5" s="212"/>
      <c r="C5" s="212"/>
      <c r="D5" s="212"/>
      <c r="E5" s="212"/>
      <c r="F5" s="212"/>
    </row>
    <row r="6" spans="1:6" ht="18.75" customHeight="1" thickBot="1">
      <c r="A6" s="216" t="s">
        <v>195</v>
      </c>
      <c r="B6" s="216"/>
      <c r="C6" s="192"/>
      <c r="D6" s="162"/>
      <c r="E6" s="163" t="s">
        <v>207</v>
      </c>
      <c r="F6" s="163"/>
    </row>
    <row r="7" spans="1:6" ht="18.75" customHeight="1" thickBot="1">
      <c r="A7" s="193"/>
      <c r="B7" s="194"/>
      <c r="C7" s="195"/>
      <c r="D7" s="196"/>
      <c r="E7" s="199" t="s">
        <v>211</v>
      </c>
      <c r="F7" s="199" t="s">
        <v>214</v>
      </c>
    </row>
    <row r="8" spans="1:7" ht="16.5" customHeight="1">
      <c r="A8" s="189">
        <v>3300</v>
      </c>
      <c r="B8" s="190"/>
      <c r="C8" s="191"/>
      <c r="D8" s="206" t="s">
        <v>102</v>
      </c>
      <c r="E8" s="197" t="s">
        <v>205</v>
      </c>
      <c r="F8" s="198"/>
      <c r="G8" s="159"/>
    </row>
    <row r="9" spans="1:7" ht="18" customHeight="1" thickBot="1">
      <c r="A9" s="184"/>
      <c r="B9" s="185">
        <v>8</v>
      </c>
      <c r="C9" s="186">
        <v>0</v>
      </c>
      <c r="D9" s="205" t="s">
        <v>166</v>
      </c>
      <c r="E9" s="187"/>
      <c r="F9" s="188" t="s">
        <v>205</v>
      </c>
      <c r="G9" s="159"/>
    </row>
    <row r="10" spans="1:7" ht="23.25" customHeight="1" thickBot="1">
      <c r="A10" s="213" t="s">
        <v>103</v>
      </c>
      <c r="B10" s="214"/>
      <c r="C10" s="214"/>
      <c r="D10" s="215"/>
      <c r="E10" s="169">
        <v>0</v>
      </c>
      <c r="F10" s="170">
        <v>0</v>
      </c>
      <c r="G10" s="159"/>
    </row>
    <row r="11" spans="1:7" ht="20.25" customHeight="1" thickBot="1">
      <c r="A11" s="164">
        <v>3302</v>
      </c>
      <c r="B11" s="171"/>
      <c r="C11" s="171"/>
      <c r="D11" s="204" t="s">
        <v>197</v>
      </c>
      <c r="E11" s="167"/>
      <c r="F11" s="168"/>
      <c r="G11" s="159"/>
    </row>
    <row r="12" spans="1:7" ht="19.5" customHeight="1" thickBot="1">
      <c r="A12" s="172"/>
      <c r="B12" s="165">
        <v>8</v>
      </c>
      <c r="C12" s="166">
        <v>0</v>
      </c>
      <c r="D12" s="171" t="s">
        <v>169</v>
      </c>
      <c r="E12" s="167">
        <v>32000</v>
      </c>
      <c r="F12" s="168">
        <v>32000</v>
      </c>
      <c r="G12" s="159"/>
    </row>
    <row r="13" spans="1:7" ht="23.25" customHeight="1" thickBot="1">
      <c r="A13" s="213" t="s">
        <v>198</v>
      </c>
      <c r="B13" s="214"/>
      <c r="C13" s="214"/>
      <c r="D13" s="215"/>
      <c r="E13" s="169">
        <f>E12</f>
        <v>32000</v>
      </c>
      <c r="F13" s="170">
        <f>F12</f>
        <v>32000</v>
      </c>
      <c r="G13" s="159"/>
    </row>
    <row r="14" spans="1:7" ht="23.25" thickBot="1">
      <c r="A14" s="164">
        <v>3304</v>
      </c>
      <c r="B14" s="165"/>
      <c r="C14" s="166"/>
      <c r="D14" s="204" t="s">
        <v>171</v>
      </c>
      <c r="E14" s="167"/>
      <c r="F14" s="168"/>
      <c r="G14" s="159"/>
    </row>
    <row r="15" spans="1:7" ht="19.5" customHeight="1" thickBot="1">
      <c r="A15" s="164"/>
      <c r="B15" s="165">
        <v>1</v>
      </c>
      <c r="C15" s="166">
        <v>0</v>
      </c>
      <c r="D15" s="171" t="s">
        <v>177</v>
      </c>
      <c r="E15" s="167">
        <v>70000</v>
      </c>
      <c r="F15" s="168">
        <v>90000</v>
      </c>
      <c r="G15" s="159"/>
    </row>
    <row r="16" spans="1:7" ht="18.75" customHeight="1" thickBot="1">
      <c r="A16" s="164"/>
      <c r="B16" s="165">
        <v>4</v>
      </c>
      <c r="C16" s="166">
        <v>0</v>
      </c>
      <c r="D16" s="171" t="s">
        <v>173</v>
      </c>
      <c r="E16" s="167">
        <v>40000</v>
      </c>
      <c r="F16" s="168">
        <v>20000</v>
      </c>
      <c r="G16" s="159"/>
    </row>
    <row r="17" spans="1:7" ht="23.25" customHeight="1" thickBot="1">
      <c r="A17" s="213" t="s">
        <v>104</v>
      </c>
      <c r="B17" s="214"/>
      <c r="C17" s="214"/>
      <c r="D17" s="215"/>
      <c r="E17" s="169">
        <f>SUM(E15:E16)</f>
        <v>110000</v>
      </c>
      <c r="F17" s="170">
        <f>SUM(F15:F16)</f>
        <v>110000</v>
      </c>
      <c r="G17" s="159"/>
    </row>
    <row r="18" spans="1:7" ht="23.25" thickBot="1">
      <c r="A18" s="164">
        <v>3305</v>
      </c>
      <c r="B18" s="173"/>
      <c r="C18" s="173"/>
      <c r="D18" s="204" t="s">
        <v>199</v>
      </c>
      <c r="E18" s="167"/>
      <c r="F18" s="168"/>
      <c r="G18" s="159"/>
    </row>
    <row r="19" spans="1:7" ht="20.25" customHeight="1" thickBot="1">
      <c r="A19" s="174"/>
      <c r="B19" s="165">
        <v>2</v>
      </c>
      <c r="C19" s="173"/>
      <c r="D19" s="175" t="s">
        <v>200</v>
      </c>
      <c r="E19" s="167"/>
      <c r="F19" s="168"/>
      <c r="G19" s="159"/>
    </row>
    <row r="20" spans="1:7" ht="20.25" customHeight="1" thickBot="1">
      <c r="A20" s="174"/>
      <c r="B20" s="173"/>
      <c r="C20" s="166">
        <v>3</v>
      </c>
      <c r="D20" s="173" t="s">
        <v>201</v>
      </c>
      <c r="E20" s="167">
        <v>40000</v>
      </c>
      <c r="F20" s="168">
        <v>40000</v>
      </c>
      <c r="G20" s="159"/>
    </row>
    <row r="21" spans="1:7" ht="19.5" customHeight="1" thickBot="1">
      <c r="A21" s="174"/>
      <c r="B21" s="165">
        <v>5</v>
      </c>
      <c r="C21" s="173"/>
      <c r="D21" s="201" t="s">
        <v>203</v>
      </c>
      <c r="E21" s="167" t="s">
        <v>205</v>
      </c>
      <c r="F21" s="168" t="s">
        <v>205</v>
      </c>
      <c r="G21" s="159"/>
    </row>
    <row r="22" spans="1:7" ht="18" customHeight="1" thickBot="1">
      <c r="A22" s="174"/>
      <c r="B22" s="165"/>
      <c r="C22" s="166">
        <v>1</v>
      </c>
      <c r="D22" s="200" t="s">
        <v>208</v>
      </c>
      <c r="E22" s="167" t="s">
        <v>205</v>
      </c>
      <c r="F22" s="168"/>
      <c r="G22" s="159"/>
    </row>
    <row r="23" spans="1:7" ht="18.75" customHeight="1" thickBot="1">
      <c r="A23" s="174"/>
      <c r="B23" s="173"/>
      <c r="C23" s="166">
        <v>99</v>
      </c>
      <c r="D23" s="202" t="s">
        <v>202</v>
      </c>
      <c r="E23" s="167" t="s">
        <v>205</v>
      </c>
      <c r="F23" s="168"/>
      <c r="G23" s="159"/>
    </row>
    <row r="24" spans="1:7" ht="20.25" customHeight="1" thickBot="1">
      <c r="A24" s="164"/>
      <c r="B24" s="165">
        <v>6</v>
      </c>
      <c r="C24" s="166"/>
      <c r="D24" s="203" t="s">
        <v>80</v>
      </c>
      <c r="E24" s="176"/>
      <c r="F24" s="177" t="s">
        <v>205</v>
      </c>
      <c r="G24" s="159"/>
    </row>
    <row r="25" spans="1:7" ht="20.25" customHeight="1" thickBot="1">
      <c r="A25" s="164"/>
      <c r="B25" s="165"/>
      <c r="C25" s="166">
        <v>0</v>
      </c>
      <c r="D25" s="171" t="s">
        <v>81</v>
      </c>
      <c r="E25" s="167">
        <v>130000</v>
      </c>
      <c r="F25" s="168">
        <v>150000</v>
      </c>
      <c r="G25" s="159"/>
    </row>
    <row r="26" spans="1:7" ht="19.5" customHeight="1" thickBot="1">
      <c r="A26" s="164"/>
      <c r="B26" s="165"/>
      <c r="C26" s="166"/>
      <c r="D26" s="171"/>
      <c r="E26" s="167"/>
      <c r="F26" s="168"/>
      <c r="G26" s="159"/>
    </row>
    <row r="27" spans="1:7" ht="17.25" customHeight="1" thickBot="1">
      <c r="A27" s="164"/>
      <c r="B27" s="165"/>
      <c r="C27" s="166">
        <v>4</v>
      </c>
      <c r="D27" s="171" t="s">
        <v>83</v>
      </c>
      <c r="E27" s="167">
        <v>50000</v>
      </c>
      <c r="F27" s="168">
        <v>50000</v>
      </c>
      <c r="G27" s="159"/>
    </row>
    <row r="28" spans="1:7" ht="21" customHeight="1" thickBot="1">
      <c r="A28" s="164">
        <v>3305</v>
      </c>
      <c r="B28" s="165">
        <v>22</v>
      </c>
      <c r="C28" s="166"/>
      <c r="D28" s="203" t="s">
        <v>68</v>
      </c>
      <c r="E28" s="167"/>
      <c r="F28" s="168"/>
      <c r="G28" s="159"/>
    </row>
    <row r="29" spans="1:7" ht="21" customHeight="1" thickBot="1">
      <c r="A29" s="164"/>
      <c r="B29" s="165"/>
      <c r="C29" s="166">
        <v>1</v>
      </c>
      <c r="D29" s="171" t="s">
        <v>216</v>
      </c>
      <c r="E29" s="167">
        <v>30000</v>
      </c>
      <c r="F29" s="168">
        <v>35000</v>
      </c>
      <c r="G29" s="159"/>
    </row>
    <row r="30" spans="1:7" ht="21" customHeight="1" thickBot="1">
      <c r="A30" s="164"/>
      <c r="B30" s="165"/>
      <c r="C30" s="166">
        <v>2</v>
      </c>
      <c r="D30" s="171" t="s">
        <v>212</v>
      </c>
      <c r="E30" s="167">
        <v>20000</v>
      </c>
      <c r="F30" s="168" t="s">
        <v>205</v>
      </c>
      <c r="G30" s="159"/>
    </row>
    <row r="31" spans="1:7" ht="21" customHeight="1" thickBot="1">
      <c r="A31" s="164"/>
      <c r="B31" s="165"/>
      <c r="C31" s="166">
        <v>3</v>
      </c>
      <c r="D31" s="171" t="s">
        <v>213</v>
      </c>
      <c r="E31" s="167">
        <v>15000</v>
      </c>
      <c r="F31" s="168">
        <v>10000</v>
      </c>
      <c r="G31" s="159"/>
    </row>
    <row r="32" spans="1:7" ht="21" customHeight="1" thickBot="1">
      <c r="A32" s="164"/>
      <c r="B32" s="165"/>
      <c r="C32" s="166">
        <v>4</v>
      </c>
      <c r="D32" s="207" t="s">
        <v>215</v>
      </c>
      <c r="E32" s="167"/>
      <c r="F32" s="168">
        <v>20000</v>
      </c>
      <c r="G32" s="159"/>
    </row>
    <row r="33" spans="1:7" ht="20.25" customHeight="1" thickBot="1">
      <c r="A33" s="164"/>
      <c r="B33" s="165"/>
      <c r="C33" s="166">
        <v>99</v>
      </c>
      <c r="D33" s="171" t="s">
        <v>84</v>
      </c>
      <c r="E33" s="167">
        <v>10000</v>
      </c>
      <c r="F33" s="168">
        <v>10000</v>
      </c>
      <c r="G33" s="159"/>
    </row>
    <row r="34" spans="1:7" ht="23.25" customHeight="1" thickBot="1">
      <c r="A34" s="213" t="s">
        <v>64</v>
      </c>
      <c r="B34" s="214"/>
      <c r="C34" s="214"/>
      <c r="D34" s="215"/>
      <c r="E34" s="179">
        <f>SUM(E18:E33)</f>
        <v>295000</v>
      </c>
      <c r="F34" s="180">
        <f>SUM(F19:F33)</f>
        <v>315000</v>
      </c>
      <c r="G34" s="159"/>
    </row>
    <row r="35" spans="1:7" ht="25.5" customHeight="1" thickBot="1">
      <c r="A35" s="162"/>
      <c r="B35" s="162"/>
      <c r="C35" s="162"/>
      <c r="D35" s="181" t="s">
        <v>209</v>
      </c>
      <c r="E35" s="183">
        <f>E34+E17+E13+E10</f>
        <v>437000</v>
      </c>
      <c r="F35" s="183">
        <f>F34+F17+F13+F10</f>
        <v>457000</v>
      </c>
      <c r="G35" s="159" t="s">
        <v>205</v>
      </c>
    </row>
    <row r="36" spans="1:7" ht="25.5" customHeight="1" thickBot="1">
      <c r="A36" s="162"/>
      <c r="B36" s="162"/>
      <c r="C36" s="162"/>
      <c r="D36" s="182" t="s">
        <v>210</v>
      </c>
      <c r="E36" s="183">
        <v>1800000</v>
      </c>
      <c r="F36" s="183">
        <v>1938000</v>
      </c>
      <c r="G36" s="159"/>
    </row>
    <row r="37" spans="1:7" ht="20.25">
      <c r="A37" s="178"/>
      <c r="B37" s="178"/>
      <c r="C37" s="178"/>
      <c r="D37" s="178"/>
      <c r="E37" s="178"/>
      <c r="F37" s="178"/>
      <c r="G37" s="159"/>
    </row>
    <row r="38" spans="1:7" ht="12.75">
      <c r="A38" s="159" t="s">
        <v>205</v>
      </c>
      <c r="B38" s="159"/>
      <c r="C38" s="159"/>
      <c r="D38" s="159" t="s">
        <v>205</v>
      </c>
      <c r="E38" s="159"/>
      <c r="F38" s="159"/>
      <c r="G38" s="159"/>
    </row>
    <row r="39" ht="12.75">
      <c r="D39" s="159" t="s">
        <v>205</v>
      </c>
    </row>
    <row r="40" spans="5:6" ht="12.75">
      <c r="E40" s="161"/>
      <c r="F40" s="161"/>
    </row>
    <row r="41" ht="12.75">
      <c r="D41" s="161"/>
    </row>
  </sheetData>
  <sheetProtection/>
  <mergeCells count="10">
    <mergeCell ref="A1:F1"/>
    <mergeCell ref="A17:D17"/>
    <mergeCell ref="A10:D10"/>
    <mergeCell ref="A13:D13"/>
    <mergeCell ref="A34:D34"/>
    <mergeCell ref="A6:B6"/>
    <mergeCell ref="A5:F5"/>
    <mergeCell ref="A4:F4"/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الفصل 50: ميزانية المِؤسسات العمومية</dc:title>
  <dc:subject>توزيع النفقات فصلا فصلا و فقرة فقرة</dc:subject>
  <dc:creator>Ministere de la Culture</dc:creator>
  <cp:keywords/>
  <dc:description/>
  <cp:lastModifiedBy>user</cp:lastModifiedBy>
  <cp:lastPrinted>2021-08-16T09:45:55Z</cp:lastPrinted>
  <dcterms:created xsi:type="dcterms:W3CDTF">1999-11-19T09:01:12Z</dcterms:created>
  <dcterms:modified xsi:type="dcterms:W3CDTF">2021-10-07T12:22:16Z</dcterms:modified>
  <cp:category/>
  <cp:version/>
  <cp:contentType/>
  <cp:contentStatus/>
</cp:coreProperties>
</file>